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Bulletin_KAIKKI\Bulletin\in consideration\Hölttä et al\Final\Appendix\"/>
    </mc:Choice>
  </mc:AlternateContent>
  <xr:revisionPtr revIDLastSave="0" documentId="13_ncr:1_{250CB15E-8188-4486-84CF-E22F4C9FAA8E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able 1." sheetId="1" r:id="rId1"/>
    <sheet name="Figure 1. EuGd vs K2ONa2O" sheetId="2" r:id="rId2"/>
    <sheet name="Figure 2. CeSr vs Y" sheetId="3" r:id="rId3"/>
    <sheet name="Figure 3. Na2O vs SiO2" sheetId="4" r:id="rId4"/>
    <sheet name="Figure 4. Nb vs Y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D7" i="1" l="1"/>
  <c r="BD8" i="1"/>
  <c r="BD9" i="1"/>
  <c r="BD10" i="1"/>
  <c r="BD11" i="1"/>
  <c r="BD12" i="1"/>
  <c r="BD13" i="1"/>
  <c r="BD14" i="1"/>
  <c r="BD15" i="1"/>
  <c r="BD16" i="1"/>
  <c r="BD17" i="1"/>
  <c r="BD6" i="1"/>
  <c r="BC7" i="1"/>
  <c r="BC8" i="1"/>
  <c r="BC9" i="1"/>
  <c r="BC10" i="1"/>
  <c r="BC11" i="1"/>
  <c r="BC12" i="1"/>
  <c r="BC13" i="1"/>
  <c r="BC14" i="1"/>
  <c r="BC15" i="1"/>
  <c r="BC16" i="1"/>
  <c r="BC17" i="1"/>
  <c r="BC6" i="1"/>
  <c r="BB7" i="1"/>
  <c r="BB8" i="1"/>
  <c r="BB9" i="1"/>
  <c r="BB10" i="1"/>
  <c r="BB11" i="1"/>
  <c r="BB12" i="1"/>
  <c r="BB13" i="1"/>
  <c r="BB14" i="1"/>
  <c r="BB15" i="1"/>
  <c r="BB16" i="1"/>
  <c r="BB17" i="1"/>
  <c r="BB6" i="1"/>
  <c r="BA7" i="1" l="1"/>
  <c r="BA8" i="1"/>
  <c r="BA9" i="1"/>
  <c r="BA10" i="1"/>
  <c r="BA11" i="1"/>
  <c r="BA12" i="1"/>
  <c r="BA13" i="1"/>
  <c r="BA17" i="1"/>
  <c r="BA15" i="1"/>
  <c r="BA16" i="1"/>
  <c r="BA14" i="1"/>
  <c r="BA6" i="1"/>
  <c r="AY14" i="1" l="1"/>
  <c r="AZ14" i="1"/>
  <c r="AY17" i="1"/>
  <c r="AZ17" i="1"/>
  <c r="AY15" i="1"/>
  <c r="AZ15" i="1"/>
  <c r="AY16" i="1"/>
  <c r="AZ16" i="1"/>
  <c r="AZ7" i="1"/>
  <c r="AZ8" i="1"/>
  <c r="AZ9" i="1"/>
  <c r="AZ10" i="1"/>
  <c r="AZ11" i="1"/>
  <c r="AZ12" i="1"/>
  <c r="AZ13" i="1"/>
  <c r="AZ6" i="1"/>
  <c r="AY7" i="1"/>
  <c r="AY8" i="1"/>
  <c r="AY9" i="1"/>
  <c r="AY10" i="1"/>
  <c r="AY11" i="1"/>
  <c r="AY12" i="1"/>
  <c r="AY13" i="1"/>
  <c r="AY6" i="1"/>
</calcChain>
</file>

<file path=xl/sharedStrings.xml><?xml version="1.0" encoding="utf-8"?>
<sst xmlns="http://schemas.openxmlformats.org/spreadsheetml/2006/main" count="146" uniqueCount="85">
  <si>
    <t>D kg/m3</t>
  </si>
  <si>
    <t>K uSI</t>
  </si>
  <si>
    <t>J mA/m</t>
  </si>
  <si>
    <t xml:space="preserve">Porosity % </t>
  </si>
  <si>
    <t>Ba</t>
  </si>
  <si>
    <t>Cl</t>
  </si>
  <si>
    <t>Cr</t>
  </si>
  <si>
    <t>Nb</t>
  </si>
  <si>
    <t>Rb</t>
  </si>
  <si>
    <t>Sc</t>
  </si>
  <si>
    <t>Sr</t>
  </si>
  <si>
    <t>V</t>
  </si>
  <si>
    <t>Y</t>
  </si>
  <si>
    <t>Zn</t>
  </si>
  <si>
    <t>Zr</t>
  </si>
  <si>
    <t xml:space="preserve">Ce </t>
  </si>
  <si>
    <t>Dy</t>
  </si>
  <si>
    <t>Er</t>
  </si>
  <si>
    <t>Eu</t>
  </si>
  <si>
    <t>Gd</t>
  </si>
  <si>
    <t>Hf</t>
  </si>
  <si>
    <t>Ho</t>
  </si>
  <si>
    <t>La</t>
  </si>
  <si>
    <t>Lu</t>
  </si>
  <si>
    <t>Nd</t>
  </si>
  <si>
    <t>Pr</t>
  </si>
  <si>
    <t>Sm</t>
  </si>
  <si>
    <t>Ta</t>
  </si>
  <si>
    <t>Tb</t>
  </si>
  <si>
    <t>Th</t>
  </si>
  <si>
    <t>Tm</t>
  </si>
  <si>
    <t>U</t>
  </si>
  <si>
    <t>Yb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</si>
  <si>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</si>
  <si>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</si>
  <si>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</si>
  <si>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</si>
  <si>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</si>
  <si>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</si>
  <si>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</si>
  <si>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</si>
  <si>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</si>
  <si>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P2O5</t>
  </si>
  <si>
    <t>Sample</t>
  </si>
  <si>
    <t>Sr/Y</t>
  </si>
  <si>
    <t>Mg#</t>
  </si>
  <si>
    <t>Co</t>
  </si>
  <si>
    <t>Ni</t>
  </si>
  <si>
    <t>PSH$-2006-41.1</t>
  </si>
  <si>
    <t>PSH$-2006-50</t>
  </si>
  <si>
    <t>PSH$-2006-59</t>
  </si>
  <si>
    <t>La/Yb</t>
  </si>
  <si>
    <t>A1887</t>
  </si>
  <si>
    <t>A1888</t>
  </si>
  <si>
    <t>A1889</t>
  </si>
  <si>
    <t>A1890</t>
  </si>
  <si>
    <t>A1958</t>
  </si>
  <si>
    <t>A1959</t>
  </si>
  <si>
    <t>A1960</t>
  </si>
  <si>
    <t>A1962</t>
  </si>
  <si>
    <t>A1963</t>
  </si>
  <si>
    <t>A1964</t>
  </si>
  <si>
    <t>A1965</t>
  </si>
  <si>
    <t>A1966</t>
  </si>
  <si>
    <t>&lt;0.2</t>
  </si>
  <si>
    <t>&lt;0.1</t>
  </si>
  <si>
    <t>&lt;30</t>
  </si>
  <si>
    <t>&lt;20</t>
  </si>
  <si>
    <t>PSH$-2006-75/95002111</t>
  </si>
  <si>
    <t>ETRS-TM35FIN</t>
  </si>
  <si>
    <t>b.d.</t>
  </si>
  <si>
    <t>XRF</t>
  </si>
  <si>
    <t>ICP-MS</t>
  </si>
  <si>
    <t>RDG nr/Field code</t>
  </si>
  <si>
    <t>K2O/Na2O</t>
  </si>
  <si>
    <t>Eu/Gd</t>
  </si>
  <si>
    <t>Ce/Sr</t>
  </si>
  <si>
    <t>Tonalite</t>
  </si>
  <si>
    <t>Trondhjemite</t>
  </si>
  <si>
    <t>Granite</t>
  </si>
  <si>
    <t>Northing</t>
  </si>
  <si>
    <t>Easting</t>
  </si>
  <si>
    <t>Rock type</t>
  </si>
  <si>
    <t>Table 1. Chemical analyses of the samples dated using separated zircons. RGD nr is for the number of sample in the Rock Geochemical Database of Finland (Rasilainen et al. 2007).</t>
  </si>
  <si>
    <r>
      <rPr>
        <b/>
        <sz val="11"/>
        <color theme="1"/>
        <rFont val="Calibri"/>
        <family val="2"/>
        <scheme val="minor"/>
      </rPr>
      <t>Electronic Appendix B</t>
    </r>
    <r>
      <rPr>
        <sz val="11"/>
        <color theme="1"/>
        <rFont val="Calibri"/>
        <family val="2"/>
        <scheme val="minor"/>
      </rPr>
      <t xml:space="preserve"> for article: "Growth of the Archean sialic crust as revealed by zircon in the TTGs in eastern Finland" By Hölttä et al. (2021). Bulletin of the Geological Society of Finland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</si>
</sst>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1" fontId="0" fillId="2" borderId="0" xfId="0" applyNumberFormat="1" applyFill="1" applyAlignment="1">
      <alignment horizontal="left"/>
    </xf>
    <xf numFmtId="1" fontId="0" fillId="2" borderId="0" xfId="0" applyNumberFormat="1" applyFont="1" applyFill="1" applyBorder="1" applyAlignment="1">
      <alignment horizontal="left"/>
    </xf>
    <xf numFmtId="1" fontId="0" fillId="2" borderId="0" xfId="0" applyNumberFormat="1" applyFont="1" applyFill="1" applyBorder="1" applyAlignment="1"/>
    <xf numFmtId="2" fontId="0" fillId="2" borderId="0" xfId="0" applyNumberFormat="1" applyFont="1" applyFill="1" applyBorder="1" applyAlignment="1">
      <alignment horizontal="right"/>
    </xf>
    <xf numFmtId="0" fontId="0" fillId="2" borderId="0" xfId="0" applyFont="1" applyFill="1" applyBorder="1" applyAlignment="1">
      <alignment horizontal="right"/>
    </xf>
    <xf numFmtId="2" fontId="0" fillId="2" borderId="0" xfId="0" applyNumberFormat="1" applyFont="1" applyFill="1" applyBorder="1" applyAlignment="1"/>
    <xf numFmtId="164" fontId="0" fillId="2" borderId="0" xfId="0" applyNumberFormat="1" applyFont="1" applyFill="1" applyBorder="1" applyAlignment="1">
      <alignment horizontal="right"/>
    </xf>
    <xf numFmtId="0" fontId="0" fillId="2" borderId="0" xfId="0" applyFill="1" applyAlignment="1">
      <alignment horizontal="right"/>
    </xf>
    <xf numFmtId="1" fontId="0" fillId="2" borderId="0" xfId="0" applyNumberFormat="1" applyFill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165" fontId="0" fillId="2" borderId="0" xfId="0" applyNumberFormat="1" applyFill="1" applyAlignment="1">
      <alignment horizontal="right"/>
    </xf>
    <xf numFmtId="0" fontId="0" fillId="0" borderId="0" xfId="0" applyAlignment="1"/>
    <xf numFmtId="0" fontId="0" fillId="2" borderId="0" xfId="0" applyFill="1" applyAlignment="1"/>
    <xf numFmtId="0" fontId="0" fillId="0" borderId="0" xfId="0" applyAlignment="1">
      <alignment vertical="top"/>
    </xf>
    <xf numFmtId="2" fontId="0" fillId="2" borderId="0" xfId="0" applyNumberFormat="1" applyFill="1" applyAlignment="1"/>
    <xf numFmtId="1" fontId="0" fillId="2" borderId="0" xfId="0" applyNumberFormat="1" applyFill="1" applyAlignment="1"/>
    <xf numFmtId="165" fontId="0" fillId="2" borderId="0" xfId="0" applyNumberFormat="1" applyFill="1" applyAlignment="1"/>
    <xf numFmtId="2" fontId="0" fillId="0" borderId="0" xfId="0" applyNumberFormat="1" applyAlignment="1"/>
    <xf numFmtId="1" fontId="0" fillId="0" borderId="0" xfId="0" applyNumberFormat="1" applyAlignment="1"/>
    <xf numFmtId="0" fontId="0" fillId="2" borderId="0" xfId="0" applyFont="1" applyFill="1" applyBorder="1" applyAlignment="1"/>
    <xf numFmtId="1" fontId="0" fillId="2" borderId="0" xfId="0" applyNumberFormat="1" applyFont="1" applyFill="1" applyAlignment="1"/>
    <xf numFmtId="2" fontId="0" fillId="2" borderId="0" xfId="0" applyNumberFormat="1" applyFont="1" applyFill="1" applyAlignment="1"/>
    <xf numFmtId="0" fontId="0" fillId="2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4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1.'!$BB$6:$BB$17</c:f>
              <c:numCache>
                <c:formatCode>0.000</c:formatCode>
                <c:ptCount val="12"/>
                <c:pt idx="0">
                  <c:v>0.46982758620689663</c:v>
                </c:pt>
                <c:pt idx="1">
                  <c:v>0.24163568773234201</c:v>
                </c:pt>
                <c:pt idx="2">
                  <c:v>0.27292576419213971</c:v>
                </c:pt>
                <c:pt idx="3">
                  <c:v>0.28131021194605005</c:v>
                </c:pt>
                <c:pt idx="4">
                  <c:v>0.76774193548387093</c:v>
                </c:pt>
                <c:pt idx="5">
                  <c:v>0.86651583710407243</c:v>
                </c:pt>
                <c:pt idx="6">
                  <c:v>0.25222024866785081</c:v>
                </c:pt>
                <c:pt idx="7">
                  <c:v>0.16375198728139906</c:v>
                </c:pt>
                <c:pt idx="8">
                  <c:v>1.059850374064838</c:v>
                </c:pt>
                <c:pt idx="9">
                  <c:v>0.26744186046511625</c:v>
                </c:pt>
                <c:pt idx="10">
                  <c:v>0.32806324110671936</c:v>
                </c:pt>
                <c:pt idx="11">
                  <c:v>0.2735483870967742</c:v>
                </c:pt>
              </c:numCache>
            </c:numRef>
          </c:xVal>
          <c:yVal>
            <c:numRef>
              <c:f>'Table 1.'!$BC$6:$BC$17</c:f>
              <c:numCache>
                <c:formatCode>0.000</c:formatCode>
                <c:ptCount val="12"/>
                <c:pt idx="0">
                  <c:v>0.27824620573355818</c:v>
                </c:pt>
                <c:pt idx="1">
                  <c:v>0.375</c:v>
                </c:pt>
                <c:pt idx="2">
                  <c:v>0.33333333333333331</c:v>
                </c:pt>
                <c:pt idx="3">
                  <c:v>0.41358024691358025</c:v>
                </c:pt>
                <c:pt idx="4">
                  <c:v>0.26006389776357824</c:v>
                </c:pt>
                <c:pt idx="5">
                  <c:v>0.27251184834123221</c:v>
                </c:pt>
                <c:pt idx="6">
                  <c:v>0.3048780487804878</c:v>
                </c:pt>
                <c:pt idx="7">
                  <c:v>0.32121212121212123</c:v>
                </c:pt>
                <c:pt idx="8">
                  <c:v>0.36075949367088606</c:v>
                </c:pt>
                <c:pt idx="9">
                  <c:v>0.38271604938271603</c:v>
                </c:pt>
                <c:pt idx="10">
                  <c:v>0.29508196721311475</c:v>
                </c:pt>
                <c:pt idx="11">
                  <c:v>0.24923076923076926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06-4D22-9F2B-FF1A8A473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109096"/>
        <c:axId val="565116640"/>
      </c:scatterChart>
      <c:valAx>
        <c:axId val="565109096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565116640"/>
        <c:crossesAt val="1.0000000000000002E-2"/>
        <c:crossBetween val="midCat"/>
        <c:majorUnit val="1"/>
        <c:minorUnit val="0.5"/>
      </c:valAx>
      <c:valAx>
        <c:axId val="565116640"/>
        <c:scaling>
          <c:logBase val="10"/>
          <c:orientation val="minMax"/>
          <c:max val="2"/>
          <c:min val="1.0000000000000002E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565109096"/>
        <c:crossesAt val="0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I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sarja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'Table 1.'!$AR$6:$AR$17</c:f>
              <c:numCache>
                <c:formatCode>General</c:formatCode>
                <c:ptCount val="12"/>
                <c:pt idx="0">
                  <c:v>16</c:v>
                </c:pt>
                <c:pt idx="1">
                  <c:v>4.4800000000000004</c:v>
                </c:pt>
                <c:pt idx="2">
                  <c:v>4.21</c:v>
                </c:pt>
                <c:pt idx="3">
                  <c:v>3.59</c:v>
                </c:pt>
                <c:pt idx="4">
                  <c:v>11.6</c:v>
                </c:pt>
                <c:pt idx="5">
                  <c:v>9.16</c:v>
                </c:pt>
                <c:pt idx="6">
                  <c:v>6.42</c:v>
                </c:pt>
                <c:pt idx="7">
                  <c:v>4.88</c:v>
                </c:pt>
                <c:pt idx="8">
                  <c:v>4.45</c:v>
                </c:pt>
                <c:pt idx="9">
                  <c:v>2.95</c:v>
                </c:pt>
                <c:pt idx="10">
                  <c:v>3.21</c:v>
                </c:pt>
                <c:pt idx="11">
                  <c:v>7.98</c:v>
                </c:pt>
              </c:numCache>
            </c:numRef>
          </c:xVal>
          <c:yVal>
            <c:numRef>
              <c:f>'Table 1.'!$BD$6:$BD$17</c:f>
              <c:numCache>
                <c:formatCode>0.000</c:formatCode>
                <c:ptCount val="12"/>
                <c:pt idx="0">
                  <c:v>0.13961813842482101</c:v>
                </c:pt>
                <c:pt idx="1">
                  <c:v>6.8835616438356173E-2</c:v>
                </c:pt>
                <c:pt idx="2">
                  <c:v>0.11678832116788321</c:v>
                </c:pt>
                <c:pt idx="3">
                  <c:v>9.2175572519083968E-2</c:v>
                </c:pt>
                <c:pt idx="4">
                  <c:v>8.9799072642967548E-2</c:v>
                </c:pt>
                <c:pt idx="5">
                  <c:v>7.6630963972736124E-2</c:v>
                </c:pt>
                <c:pt idx="6">
                  <c:v>8.7870239774330033E-2</c:v>
                </c:pt>
                <c:pt idx="7">
                  <c:v>5.2512562814070352E-2</c:v>
                </c:pt>
                <c:pt idx="8">
                  <c:v>0.15944881889763779</c:v>
                </c:pt>
                <c:pt idx="9">
                  <c:v>3.4770889487870618E-2</c:v>
                </c:pt>
                <c:pt idx="10">
                  <c:v>0.18049535603715169</c:v>
                </c:pt>
                <c:pt idx="11">
                  <c:v>0.29954954954954954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12-4A7F-9905-DB07665F9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284424"/>
        <c:axId val="482301808"/>
      </c:scatterChart>
      <c:valAx>
        <c:axId val="482284424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482301808"/>
        <c:crossesAt val="1.0000000000000002E-2"/>
        <c:crossBetween val="midCat"/>
        <c:majorUnit val="10"/>
      </c:valAx>
      <c:valAx>
        <c:axId val="482301808"/>
        <c:scaling>
          <c:logBase val="10"/>
          <c:orientation val="minMax"/>
          <c:max val="2"/>
          <c:min val="1.0000000000000002E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4822844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I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E3-4E71-A6A0-C7D351CF320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EE3-4E71-A6A0-C7D351CF320E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E3-4E71-A6A0-C7D351CF320E}"/>
                </c:ext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EE3-4E71-A6A0-C7D351CF320E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EE3-4E71-A6A0-C7D351CF320E}"/>
                </c:ext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EE3-4E71-A6A0-C7D351CF320E}"/>
                </c:ext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EE3-4E71-A6A0-C7D351CF320E}"/>
                </c:ext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E3-4E71-A6A0-C7D351CF320E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EE3-4E71-A6A0-C7D351CF320E}"/>
                </c:ext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EE3-4E71-A6A0-C7D351CF320E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E3-4E71-A6A0-C7D351CF320E}"/>
                </c:ext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EE3-4E71-A6A0-C7D351CF32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FI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'Table 1.'!$F$6:$F$17</c:f>
              <c:numCache>
                <c:formatCode>0.00</c:formatCode>
                <c:ptCount val="12"/>
                <c:pt idx="0">
                  <c:v>62.5</c:v>
                </c:pt>
                <c:pt idx="1">
                  <c:v>69</c:v>
                </c:pt>
                <c:pt idx="2">
                  <c:v>69.5</c:v>
                </c:pt>
                <c:pt idx="3">
                  <c:v>69.599999999999994</c:v>
                </c:pt>
                <c:pt idx="4">
                  <c:v>68.599999999999994</c:v>
                </c:pt>
                <c:pt idx="5">
                  <c:v>68.7</c:v>
                </c:pt>
                <c:pt idx="6">
                  <c:v>68.900000000000006</c:v>
                </c:pt>
                <c:pt idx="7">
                  <c:v>70.2</c:v>
                </c:pt>
                <c:pt idx="8">
                  <c:v>71.099999999999994</c:v>
                </c:pt>
                <c:pt idx="9">
                  <c:v>69.3</c:v>
                </c:pt>
                <c:pt idx="10">
                  <c:v>70.900000000000006</c:v>
                </c:pt>
                <c:pt idx="11">
                  <c:v>67.599999999999994</c:v>
                </c:pt>
              </c:numCache>
            </c:numRef>
          </c:xVal>
          <c:yVal>
            <c:numRef>
              <c:f>'Table 1.'!$M$6:$M$17</c:f>
              <c:numCache>
                <c:formatCode>0.00</c:formatCode>
                <c:ptCount val="12"/>
                <c:pt idx="0">
                  <c:v>4.6399999999999997</c:v>
                </c:pt>
                <c:pt idx="1">
                  <c:v>5.38</c:v>
                </c:pt>
                <c:pt idx="2">
                  <c:v>4.58</c:v>
                </c:pt>
                <c:pt idx="3">
                  <c:v>5.19</c:v>
                </c:pt>
                <c:pt idx="4">
                  <c:v>4.6500000000000004</c:v>
                </c:pt>
                <c:pt idx="5">
                  <c:v>4.42</c:v>
                </c:pt>
                <c:pt idx="6">
                  <c:v>5.63</c:v>
                </c:pt>
                <c:pt idx="7">
                  <c:v>6.29</c:v>
                </c:pt>
                <c:pt idx="8">
                  <c:v>4.01</c:v>
                </c:pt>
                <c:pt idx="9">
                  <c:v>5.16</c:v>
                </c:pt>
                <c:pt idx="10">
                  <c:v>5.0599999999999996</c:v>
                </c:pt>
                <c:pt idx="11">
                  <c:v>4.6500000000000004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DD-4F21-8458-1786CD292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19368"/>
        <c:axId val="605814776"/>
      </c:scatterChart>
      <c:valAx>
        <c:axId val="605819368"/>
        <c:scaling>
          <c:orientation val="minMax"/>
          <c:max val="80"/>
          <c:min val="6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605814776"/>
        <c:crosses val="autoZero"/>
        <c:crossBetween val="midCat"/>
      </c:valAx>
      <c:valAx>
        <c:axId val="605814776"/>
        <c:scaling>
          <c:orientation val="minMax"/>
          <c:max val="8"/>
          <c:min val="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6058193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I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Nb vs 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1.'!$AR$6:$AR$17</c:f>
              <c:numCache>
                <c:formatCode>General</c:formatCode>
                <c:ptCount val="12"/>
                <c:pt idx="0">
                  <c:v>16</c:v>
                </c:pt>
                <c:pt idx="1">
                  <c:v>4.4800000000000004</c:v>
                </c:pt>
                <c:pt idx="2">
                  <c:v>4.21</c:v>
                </c:pt>
                <c:pt idx="3">
                  <c:v>3.59</c:v>
                </c:pt>
                <c:pt idx="4">
                  <c:v>11.6</c:v>
                </c:pt>
                <c:pt idx="5">
                  <c:v>9.16</c:v>
                </c:pt>
                <c:pt idx="6">
                  <c:v>6.42</c:v>
                </c:pt>
                <c:pt idx="7">
                  <c:v>4.88</c:v>
                </c:pt>
                <c:pt idx="8">
                  <c:v>4.45</c:v>
                </c:pt>
                <c:pt idx="9">
                  <c:v>2.95</c:v>
                </c:pt>
                <c:pt idx="10">
                  <c:v>3.21</c:v>
                </c:pt>
                <c:pt idx="11">
                  <c:v>7.98</c:v>
                </c:pt>
              </c:numCache>
            </c:numRef>
          </c:xVal>
          <c:yVal>
            <c:numRef>
              <c:f>'Table 1.'!$AF$6:$AF$17</c:f>
              <c:numCache>
                <c:formatCode>General</c:formatCode>
                <c:ptCount val="12"/>
                <c:pt idx="0">
                  <c:v>5.52</c:v>
                </c:pt>
                <c:pt idx="1">
                  <c:v>2.79</c:v>
                </c:pt>
                <c:pt idx="2">
                  <c:v>2.13</c:v>
                </c:pt>
                <c:pt idx="3">
                  <c:v>1.95</c:v>
                </c:pt>
                <c:pt idx="4">
                  <c:v>5.37</c:v>
                </c:pt>
                <c:pt idx="5">
                  <c:v>3.72</c:v>
                </c:pt>
                <c:pt idx="6">
                  <c:v>3.42</c:v>
                </c:pt>
                <c:pt idx="7">
                  <c:v>2.7</c:v>
                </c:pt>
                <c:pt idx="8">
                  <c:v>5.96</c:v>
                </c:pt>
                <c:pt idx="9">
                  <c:v>1.93</c:v>
                </c:pt>
                <c:pt idx="10" formatCode="0.00">
                  <c:v>3.31</c:v>
                </c:pt>
                <c:pt idx="11" formatCode="0.00">
                  <c:v>6.75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ED-445D-B61D-A4F03EFED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900368"/>
        <c:axId val="649902992"/>
      </c:scatterChart>
      <c:valAx>
        <c:axId val="649900368"/>
        <c:scaling>
          <c:logBase val="10"/>
          <c:orientation val="minMax"/>
          <c:max val="20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649902992"/>
        <c:crossesAt val="0.9"/>
        <c:crossBetween val="midCat"/>
      </c:valAx>
      <c:valAx>
        <c:axId val="649902992"/>
        <c:scaling>
          <c:logBase val="10"/>
          <c:orientation val="minMax"/>
          <c:max val="2000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649900368"/>
        <c:crossesAt val="0.9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I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2DB17F4-D96E-4B70-A2FF-41ED274C319D}">
  <sheetPr/>
  <sheetViews>
    <sheetView zoomScale="6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A6FB579-DB49-44A3-9279-F18A1263E54B}">
  <sheetPr/>
  <sheetViews>
    <sheetView zoomScale="6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5520C00-ADA5-42B3-BF9A-67F2BDFFDB7C}">
  <sheetPr/>
  <sheetViews>
    <sheetView zoomScale="6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B5ECEF5-4468-4E5A-9685-09C9CD98E416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6D020D-470B-4D89-922D-EB74983A16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E4B0C7-7C64-4B6B-BD7E-78870CD58CF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B8855B-4444-4C21-B8DD-F72963F085A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6E9849-8DA1-4411-853C-FCA76F8412E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7"/>
  <sheetViews>
    <sheetView tabSelected="1" workbookViewId="0">
      <pane xSplit="1" topLeftCell="B1" activePane="topRight" state="frozen"/>
      <selection pane="topRight"/>
    </sheetView>
  </sheetViews>
  <sheetFormatPr defaultRowHeight="14.5" x14ac:dyDescent="0.35"/>
  <cols>
    <col min="1" max="1" width="9.26953125" style="4" customWidth="1"/>
    <col min="2" max="2" width="24.453125" style="18" customWidth="1"/>
    <col min="3" max="4" width="9.1796875" style="4"/>
    <col min="5" max="5" width="16.453125" style="4" customWidth="1"/>
    <col min="6" max="53" width="8.7265625" style="18"/>
    <col min="54" max="54" width="12.7265625" style="18" customWidth="1"/>
    <col min="55" max="16384" width="8.7265625" style="18"/>
  </cols>
  <sheetData>
    <row r="1" spans="1:56" x14ac:dyDescent="0.35">
      <c r="A1" s="20" t="s">
        <v>84</v>
      </c>
    </row>
    <row r="3" spans="1:56" x14ac:dyDescent="0.35">
      <c r="A3" s="18" t="s">
        <v>83</v>
      </c>
    </row>
    <row r="4" spans="1:56" x14ac:dyDescent="0.35">
      <c r="C4" s="4" t="s">
        <v>69</v>
      </c>
      <c r="F4" s="18" t="s">
        <v>71</v>
      </c>
      <c r="W4" s="18" t="s">
        <v>72</v>
      </c>
    </row>
    <row r="5" spans="1:56" s="3" customFormat="1" x14ac:dyDescent="0.35">
      <c r="A5" s="15" t="s">
        <v>43</v>
      </c>
      <c r="B5" s="15" t="s">
        <v>73</v>
      </c>
      <c r="C5" s="15" t="s">
        <v>80</v>
      </c>
      <c r="D5" s="15" t="s">
        <v>81</v>
      </c>
      <c r="E5" s="15" t="s">
        <v>82</v>
      </c>
      <c r="F5" s="2" t="s">
        <v>33</v>
      </c>
      <c r="G5" s="2" t="s">
        <v>34</v>
      </c>
      <c r="H5" s="2" t="s">
        <v>35</v>
      </c>
      <c r="I5" s="2" t="s">
        <v>36</v>
      </c>
      <c r="J5" s="2" t="s">
        <v>37</v>
      </c>
      <c r="K5" s="2" t="s">
        <v>38</v>
      </c>
      <c r="L5" s="2" t="s">
        <v>39</v>
      </c>
      <c r="M5" s="2" t="s">
        <v>40</v>
      </c>
      <c r="N5" s="2" t="s">
        <v>41</v>
      </c>
      <c r="O5" s="2" t="s">
        <v>42</v>
      </c>
      <c r="P5" s="1" t="s">
        <v>4</v>
      </c>
      <c r="Q5" s="1" t="s">
        <v>5</v>
      </c>
      <c r="R5" s="1" t="s">
        <v>6</v>
      </c>
      <c r="S5" s="1" t="s">
        <v>10</v>
      </c>
      <c r="T5" s="1" t="s">
        <v>13</v>
      </c>
      <c r="U5" s="16" t="s">
        <v>46</v>
      </c>
      <c r="V5" s="16" t="s">
        <v>47</v>
      </c>
      <c r="W5" s="1" t="s">
        <v>15</v>
      </c>
      <c r="X5" s="1" t="s">
        <v>16</v>
      </c>
      <c r="Y5" s="1" t="s">
        <v>17</v>
      </c>
      <c r="Z5" s="1" t="s">
        <v>18</v>
      </c>
      <c r="AA5" s="1" t="s">
        <v>19</v>
      </c>
      <c r="AB5" s="1" t="s">
        <v>20</v>
      </c>
      <c r="AC5" s="1" t="s">
        <v>21</v>
      </c>
      <c r="AD5" s="1" t="s">
        <v>22</v>
      </c>
      <c r="AE5" s="1" t="s">
        <v>23</v>
      </c>
      <c r="AF5" s="1" t="s">
        <v>7</v>
      </c>
      <c r="AG5" s="1" t="s">
        <v>24</v>
      </c>
      <c r="AH5" s="1" t="s">
        <v>25</v>
      </c>
      <c r="AI5" s="1" t="s">
        <v>8</v>
      </c>
      <c r="AJ5" s="1" t="s">
        <v>9</v>
      </c>
      <c r="AK5" s="1" t="s">
        <v>26</v>
      </c>
      <c r="AL5" s="1" t="s">
        <v>27</v>
      </c>
      <c r="AM5" s="1" t="s">
        <v>28</v>
      </c>
      <c r="AN5" s="1" t="s">
        <v>29</v>
      </c>
      <c r="AO5" s="1" t="s">
        <v>30</v>
      </c>
      <c r="AP5" s="1" t="s">
        <v>31</v>
      </c>
      <c r="AQ5" s="1" t="s">
        <v>11</v>
      </c>
      <c r="AR5" s="1" t="s">
        <v>12</v>
      </c>
      <c r="AS5" s="1" t="s">
        <v>32</v>
      </c>
      <c r="AT5" s="1" t="s">
        <v>14</v>
      </c>
      <c r="AU5" s="1" t="s">
        <v>0</v>
      </c>
      <c r="AV5" s="1" t="s">
        <v>1</v>
      </c>
      <c r="AW5" s="1" t="s">
        <v>2</v>
      </c>
      <c r="AX5" s="2" t="s">
        <v>3</v>
      </c>
      <c r="AY5" s="1" t="s">
        <v>44</v>
      </c>
      <c r="AZ5" s="1" t="s">
        <v>45</v>
      </c>
      <c r="BA5" s="1" t="s">
        <v>51</v>
      </c>
      <c r="BB5" s="3" t="s">
        <v>74</v>
      </c>
      <c r="BC5" s="3" t="s">
        <v>75</v>
      </c>
      <c r="BD5" s="3" t="s">
        <v>76</v>
      </c>
    </row>
    <row r="6" spans="1:56" s="19" customFormat="1" x14ac:dyDescent="0.35">
      <c r="A6" s="5" t="s">
        <v>56</v>
      </c>
      <c r="B6" s="5">
        <v>93003031</v>
      </c>
      <c r="C6" s="5">
        <v>7057160</v>
      </c>
      <c r="D6" s="5">
        <v>3547420</v>
      </c>
      <c r="E6" s="5" t="s">
        <v>77</v>
      </c>
      <c r="F6" s="21">
        <v>62.5</v>
      </c>
      <c r="G6" s="21">
        <v>0.8</v>
      </c>
      <c r="H6" s="21">
        <v>16.8</v>
      </c>
      <c r="I6" s="21">
        <v>5.04</v>
      </c>
      <c r="J6" s="21">
        <v>0.08</v>
      </c>
      <c r="K6" s="21">
        <v>2.25</v>
      </c>
      <c r="L6" s="21">
        <v>4.46</v>
      </c>
      <c r="M6" s="21">
        <v>4.6399999999999997</v>
      </c>
      <c r="N6" s="21">
        <v>2.1800000000000002</v>
      </c>
      <c r="O6" s="21">
        <v>0.33</v>
      </c>
      <c r="P6" s="19">
        <v>1366</v>
      </c>
      <c r="Q6" s="19">
        <v>160</v>
      </c>
      <c r="R6" s="13" t="s">
        <v>66</v>
      </c>
      <c r="S6" s="19">
        <v>838</v>
      </c>
      <c r="T6" s="19">
        <v>108</v>
      </c>
      <c r="U6" s="13" t="s">
        <v>70</v>
      </c>
      <c r="V6" s="13" t="s">
        <v>67</v>
      </c>
      <c r="W6" s="19">
        <v>117</v>
      </c>
      <c r="X6" s="19">
        <v>3.23</v>
      </c>
      <c r="Y6" s="19">
        <v>1.37</v>
      </c>
      <c r="Z6" s="19">
        <v>1.65</v>
      </c>
      <c r="AA6" s="19">
        <v>5.93</v>
      </c>
      <c r="AB6" s="19">
        <v>4.01</v>
      </c>
      <c r="AC6" s="19">
        <v>0.55000000000000004</v>
      </c>
      <c r="AD6" s="19">
        <v>58.5</v>
      </c>
      <c r="AE6" s="19">
        <v>0.15</v>
      </c>
      <c r="AF6" s="19">
        <v>5.52</v>
      </c>
      <c r="AG6" s="19">
        <v>51.3</v>
      </c>
      <c r="AH6" s="19">
        <v>13.6</v>
      </c>
      <c r="AI6" s="19">
        <v>42</v>
      </c>
      <c r="AJ6" s="19">
        <v>10.1</v>
      </c>
      <c r="AK6" s="19">
        <v>8.02</v>
      </c>
      <c r="AL6" s="13">
        <v>0.39</v>
      </c>
      <c r="AM6" s="19">
        <v>0.72</v>
      </c>
      <c r="AN6" s="19">
        <v>6.23</v>
      </c>
      <c r="AO6" s="13">
        <v>0.2</v>
      </c>
      <c r="AP6" s="19">
        <v>0.4</v>
      </c>
      <c r="AQ6" s="19">
        <v>81.2</v>
      </c>
      <c r="AR6" s="19">
        <v>16</v>
      </c>
      <c r="AS6" s="19">
        <v>1.21</v>
      </c>
      <c r="AT6" s="19">
        <v>156</v>
      </c>
      <c r="AU6" s="19">
        <v>2743</v>
      </c>
      <c r="AV6" s="19">
        <v>3120</v>
      </c>
      <c r="AW6" s="19">
        <v>160</v>
      </c>
      <c r="AX6" s="21">
        <v>0.46</v>
      </c>
      <c r="AY6" s="22">
        <f>S6/AR6</f>
        <v>52.375</v>
      </c>
      <c r="AZ6" s="21">
        <f>(K6/40.3044)/(K6/40.3044+I6/71.8464)</f>
        <v>0.44314545639718717</v>
      </c>
      <c r="BA6" s="19">
        <f>AD6/AS6</f>
        <v>48.347107438016529</v>
      </c>
      <c r="BB6" s="23">
        <f>N6/M6</f>
        <v>0.46982758620689663</v>
      </c>
      <c r="BC6" s="17">
        <f>Z6/AA6</f>
        <v>0.27824620573355818</v>
      </c>
      <c r="BD6" s="23">
        <f>W6/S6</f>
        <v>0.13961813842482101</v>
      </c>
    </row>
    <row r="7" spans="1:56" s="19" customFormat="1" x14ac:dyDescent="0.35">
      <c r="A7" s="19" t="s">
        <v>57</v>
      </c>
      <c r="B7" s="5">
        <v>94003640</v>
      </c>
      <c r="C7" s="5">
        <v>7101160</v>
      </c>
      <c r="D7" s="5">
        <v>3500970</v>
      </c>
      <c r="E7" s="5" t="s">
        <v>78</v>
      </c>
      <c r="F7" s="21">
        <v>69</v>
      </c>
      <c r="G7" s="21">
        <v>0.42</v>
      </c>
      <c r="H7" s="21">
        <v>16.100000000000001</v>
      </c>
      <c r="I7" s="21">
        <v>2.85</v>
      </c>
      <c r="J7" s="21">
        <v>0.04</v>
      </c>
      <c r="K7" s="21">
        <v>1.03</v>
      </c>
      <c r="L7" s="21">
        <v>3.07</v>
      </c>
      <c r="M7" s="21">
        <v>5.38</v>
      </c>
      <c r="N7" s="21">
        <v>1.3</v>
      </c>
      <c r="O7" s="21">
        <v>0.14000000000000001</v>
      </c>
      <c r="P7" s="19">
        <v>673</v>
      </c>
      <c r="Q7" s="19">
        <v>140</v>
      </c>
      <c r="R7" s="13" t="s">
        <v>66</v>
      </c>
      <c r="S7" s="19">
        <v>584</v>
      </c>
      <c r="T7" s="19">
        <v>75</v>
      </c>
      <c r="U7" s="13" t="s">
        <v>70</v>
      </c>
      <c r="V7" s="13" t="s">
        <v>67</v>
      </c>
      <c r="W7" s="19">
        <v>40.200000000000003</v>
      </c>
      <c r="X7" s="19">
        <v>0.88</v>
      </c>
      <c r="Y7" s="19">
        <v>0.44</v>
      </c>
      <c r="Z7" s="19">
        <v>0.66</v>
      </c>
      <c r="AA7" s="19">
        <v>1.76</v>
      </c>
      <c r="AB7" s="19">
        <v>3.45</v>
      </c>
      <c r="AC7" s="19">
        <v>0.14000000000000001</v>
      </c>
      <c r="AD7" s="19">
        <v>22</v>
      </c>
      <c r="AE7" s="13" t="s">
        <v>65</v>
      </c>
      <c r="AF7" s="19">
        <v>2.79</v>
      </c>
      <c r="AG7" s="19">
        <v>17.100000000000001</v>
      </c>
      <c r="AH7" s="19">
        <v>4.59</v>
      </c>
      <c r="AI7" s="19">
        <v>35.6</v>
      </c>
      <c r="AJ7" s="19">
        <v>4.33</v>
      </c>
      <c r="AK7" s="19">
        <v>2.81</v>
      </c>
      <c r="AL7" s="10" t="s">
        <v>64</v>
      </c>
      <c r="AM7" s="19">
        <v>0.23</v>
      </c>
      <c r="AN7" s="19">
        <v>4.32</v>
      </c>
      <c r="AO7" s="13" t="s">
        <v>65</v>
      </c>
      <c r="AP7" s="19">
        <v>0.74</v>
      </c>
      <c r="AQ7" s="19">
        <v>32.5</v>
      </c>
      <c r="AR7" s="19">
        <v>4.4800000000000004</v>
      </c>
      <c r="AS7" s="19">
        <v>0.37</v>
      </c>
      <c r="AT7" s="19">
        <v>148</v>
      </c>
      <c r="AU7" s="19">
        <v>2687</v>
      </c>
      <c r="AV7" s="19">
        <v>3850</v>
      </c>
      <c r="AW7" s="19">
        <v>20</v>
      </c>
      <c r="AX7" s="21">
        <v>0.5</v>
      </c>
      <c r="AY7" s="22">
        <f t="shared" ref="AY7:AY13" si="0">S7/AR7</f>
        <v>130.35714285714283</v>
      </c>
      <c r="AZ7" s="21">
        <f t="shared" ref="AZ7:AZ13" si="1">(K7/40.3044)/(K7/40.3044+I7/71.8464)</f>
        <v>0.39181476005855731</v>
      </c>
      <c r="BA7" s="19">
        <f t="shared" ref="BA7:BA14" si="2">AD7/AS7</f>
        <v>59.45945945945946</v>
      </c>
      <c r="BB7" s="23">
        <f t="shared" ref="BB7:BB17" si="3">N7/M7</f>
        <v>0.24163568773234201</v>
      </c>
      <c r="BC7" s="17">
        <f t="shared" ref="BC7:BC17" si="4">Z7/AA7</f>
        <v>0.375</v>
      </c>
      <c r="BD7" s="23">
        <f t="shared" ref="BD7:BD17" si="5">W7/S7</f>
        <v>6.8835616438356173E-2</v>
      </c>
    </row>
    <row r="8" spans="1:56" s="19" customFormat="1" x14ac:dyDescent="0.35">
      <c r="A8" s="19" t="s">
        <v>58</v>
      </c>
      <c r="B8" s="5">
        <v>94002667</v>
      </c>
      <c r="C8" s="5">
        <v>7173438</v>
      </c>
      <c r="D8" s="5">
        <v>3618354</v>
      </c>
      <c r="E8" s="5" t="s">
        <v>77</v>
      </c>
      <c r="F8" s="21">
        <v>69.5</v>
      </c>
      <c r="G8" s="21">
        <v>0.35</v>
      </c>
      <c r="H8" s="21">
        <v>15.7</v>
      </c>
      <c r="I8" s="21">
        <v>2.77</v>
      </c>
      <c r="J8" s="21">
        <v>0.05</v>
      </c>
      <c r="K8" s="21">
        <v>1.28</v>
      </c>
      <c r="L8" s="21">
        <v>3.91</v>
      </c>
      <c r="M8" s="21">
        <v>4.58</v>
      </c>
      <c r="N8" s="21">
        <v>1.25</v>
      </c>
      <c r="O8" s="21">
        <v>0.1</v>
      </c>
      <c r="P8" s="19">
        <v>414</v>
      </c>
      <c r="Q8" s="19">
        <v>120</v>
      </c>
      <c r="R8" s="13" t="s">
        <v>66</v>
      </c>
      <c r="S8" s="19">
        <v>411</v>
      </c>
      <c r="T8" s="19">
        <v>55</v>
      </c>
      <c r="U8" s="13" t="s">
        <v>70</v>
      </c>
      <c r="V8" s="13" t="s">
        <v>67</v>
      </c>
      <c r="W8" s="19">
        <v>48</v>
      </c>
      <c r="X8" s="19">
        <v>0.8</v>
      </c>
      <c r="Y8" s="19">
        <v>0.37</v>
      </c>
      <c r="Z8" s="19">
        <v>0.61</v>
      </c>
      <c r="AA8" s="19">
        <v>1.83</v>
      </c>
      <c r="AB8" s="19">
        <v>3.5</v>
      </c>
      <c r="AC8" s="19">
        <v>0.16</v>
      </c>
      <c r="AD8" s="19">
        <v>25.3</v>
      </c>
      <c r="AE8" s="13" t="s">
        <v>65</v>
      </c>
      <c r="AF8" s="19">
        <v>2.13</v>
      </c>
      <c r="AG8" s="19">
        <v>17</v>
      </c>
      <c r="AH8" s="19">
        <v>4.8899999999999997</v>
      </c>
      <c r="AI8" s="19">
        <v>58.6</v>
      </c>
      <c r="AJ8" s="19">
        <v>6.37</v>
      </c>
      <c r="AK8" s="19">
        <v>2.56</v>
      </c>
      <c r="AL8" s="10" t="s">
        <v>64</v>
      </c>
      <c r="AM8" s="19">
        <v>0.2</v>
      </c>
      <c r="AN8" s="19">
        <v>6.88</v>
      </c>
      <c r="AO8" s="13" t="s">
        <v>65</v>
      </c>
      <c r="AP8" s="19">
        <v>0.83</v>
      </c>
      <c r="AQ8" s="19">
        <v>38</v>
      </c>
      <c r="AR8" s="19">
        <v>4.21</v>
      </c>
      <c r="AS8" s="19">
        <v>0.32</v>
      </c>
      <c r="AT8" s="19">
        <v>141</v>
      </c>
      <c r="AU8" s="19">
        <v>2710</v>
      </c>
      <c r="AV8" s="19">
        <v>140</v>
      </c>
      <c r="AW8" s="19">
        <v>50</v>
      </c>
      <c r="AX8" s="21">
        <v>0.56000000000000005</v>
      </c>
      <c r="AY8" s="22">
        <f t="shared" si="0"/>
        <v>97.62470308788599</v>
      </c>
      <c r="AZ8" s="21">
        <f t="shared" si="1"/>
        <v>0.451672003920502</v>
      </c>
      <c r="BA8" s="19">
        <f t="shared" si="2"/>
        <v>79.0625</v>
      </c>
      <c r="BB8" s="23">
        <f t="shared" si="3"/>
        <v>0.27292576419213971</v>
      </c>
      <c r="BC8" s="17">
        <f t="shared" si="4"/>
        <v>0.33333333333333331</v>
      </c>
      <c r="BD8" s="23">
        <f t="shared" si="5"/>
        <v>0.11678832116788321</v>
      </c>
    </row>
    <row r="9" spans="1:56" s="19" customFormat="1" x14ac:dyDescent="0.35">
      <c r="A9" s="19" t="s">
        <v>59</v>
      </c>
      <c r="B9" s="5">
        <v>95001782</v>
      </c>
      <c r="C9" s="5">
        <v>7227552</v>
      </c>
      <c r="D9" s="5">
        <v>3583918</v>
      </c>
      <c r="E9" s="5" t="s">
        <v>78</v>
      </c>
      <c r="F9" s="21">
        <v>69.599999999999994</v>
      </c>
      <c r="G9" s="21">
        <v>0.32</v>
      </c>
      <c r="H9" s="21">
        <v>16.2</v>
      </c>
      <c r="I9" s="21">
        <v>2.12</v>
      </c>
      <c r="J9" s="21">
        <v>0.03</v>
      </c>
      <c r="K9" s="21">
        <v>0.98</v>
      </c>
      <c r="L9" s="21">
        <v>3.44</v>
      </c>
      <c r="M9" s="21">
        <v>5.19</v>
      </c>
      <c r="N9" s="21">
        <v>1.46</v>
      </c>
      <c r="O9" s="21">
        <v>0.14000000000000001</v>
      </c>
      <c r="P9" s="19">
        <v>500</v>
      </c>
      <c r="Q9" s="19">
        <v>130</v>
      </c>
      <c r="R9" s="13" t="s">
        <v>66</v>
      </c>
      <c r="S9" s="19">
        <v>524</v>
      </c>
      <c r="T9" s="19">
        <v>44</v>
      </c>
      <c r="U9" s="13" t="s">
        <v>70</v>
      </c>
      <c r="V9" s="13" t="s">
        <v>67</v>
      </c>
      <c r="W9" s="19">
        <v>48.3</v>
      </c>
      <c r="X9" s="19">
        <v>0.82</v>
      </c>
      <c r="Y9" s="19">
        <v>0.42</v>
      </c>
      <c r="Z9" s="19">
        <v>0.67</v>
      </c>
      <c r="AA9" s="19">
        <v>1.62</v>
      </c>
      <c r="AB9" s="19">
        <v>4.24</v>
      </c>
      <c r="AC9" s="19">
        <v>0.12</v>
      </c>
      <c r="AD9" s="19">
        <v>32.5</v>
      </c>
      <c r="AE9" s="13" t="s">
        <v>65</v>
      </c>
      <c r="AF9" s="19">
        <v>1.95</v>
      </c>
      <c r="AG9" s="19">
        <v>17.899999999999999</v>
      </c>
      <c r="AH9" s="19">
        <v>5.29</v>
      </c>
      <c r="AI9" s="19">
        <v>37.4</v>
      </c>
      <c r="AJ9" s="19">
        <v>2.62</v>
      </c>
      <c r="AK9" s="19">
        <v>2.42</v>
      </c>
      <c r="AL9" s="10" t="s">
        <v>64</v>
      </c>
      <c r="AM9" s="19">
        <v>0.18</v>
      </c>
      <c r="AN9" s="19">
        <v>4.8600000000000003</v>
      </c>
      <c r="AO9" s="13" t="s">
        <v>65</v>
      </c>
      <c r="AP9" s="19">
        <v>0.2</v>
      </c>
      <c r="AQ9" s="19">
        <v>25.3</v>
      </c>
      <c r="AR9" s="19">
        <v>3.59</v>
      </c>
      <c r="AS9" s="19">
        <v>0.34</v>
      </c>
      <c r="AT9" s="19">
        <v>197</v>
      </c>
      <c r="AU9" s="19">
        <v>2708</v>
      </c>
      <c r="AV9" s="19">
        <v>140</v>
      </c>
      <c r="AW9" s="19">
        <v>40</v>
      </c>
      <c r="AX9" s="21">
        <v>0.42</v>
      </c>
      <c r="AY9" s="22">
        <f t="shared" si="0"/>
        <v>145.96100278551532</v>
      </c>
      <c r="AZ9" s="21">
        <f t="shared" si="1"/>
        <v>0.45176325656957633</v>
      </c>
      <c r="BA9" s="19">
        <f t="shared" si="2"/>
        <v>95.588235294117638</v>
      </c>
      <c r="BB9" s="23">
        <f t="shared" si="3"/>
        <v>0.28131021194605005</v>
      </c>
      <c r="BC9" s="17">
        <f t="shared" si="4"/>
        <v>0.41358024691358025</v>
      </c>
      <c r="BD9" s="23">
        <f t="shared" si="5"/>
        <v>9.2175572519083968E-2</v>
      </c>
    </row>
    <row r="10" spans="1:56" s="19" customFormat="1" x14ac:dyDescent="0.35">
      <c r="A10" s="19" t="s">
        <v>60</v>
      </c>
      <c r="B10" s="5">
        <v>90010130</v>
      </c>
      <c r="C10" s="5">
        <v>6959880</v>
      </c>
      <c r="D10" s="5">
        <v>3708970</v>
      </c>
      <c r="E10" s="5" t="s">
        <v>79</v>
      </c>
      <c r="F10" s="21">
        <v>68.599999999999994</v>
      </c>
      <c r="G10" s="21">
        <v>0.36399999999999999</v>
      </c>
      <c r="H10" s="21">
        <v>15.3</v>
      </c>
      <c r="I10" s="21">
        <v>2.6004508999999998</v>
      </c>
      <c r="J10" s="21">
        <v>5.5199999999999999E-2</v>
      </c>
      <c r="K10" s="21">
        <v>1.55</v>
      </c>
      <c r="L10" s="21">
        <v>2.5</v>
      </c>
      <c r="M10" s="21">
        <v>4.6500000000000004</v>
      </c>
      <c r="N10" s="21">
        <v>3.57</v>
      </c>
      <c r="O10" s="21">
        <v>0.14599999999999999</v>
      </c>
      <c r="P10" s="19">
        <v>1040</v>
      </c>
      <c r="Q10" s="19">
        <v>131</v>
      </c>
      <c r="R10" s="14">
        <v>44.6</v>
      </c>
      <c r="S10" s="19">
        <v>647</v>
      </c>
      <c r="T10" s="22">
        <v>57.2</v>
      </c>
      <c r="U10" s="13" t="s">
        <v>70</v>
      </c>
      <c r="V10" s="13" t="s">
        <v>67</v>
      </c>
      <c r="W10" s="19">
        <v>58.1</v>
      </c>
      <c r="X10" s="19">
        <v>1.86</v>
      </c>
      <c r="Y10" s="19">
        <v>0.88300000000000001</v>
      </c>
      <c r="Z10" s="19">
        <v>0.81399999999999995</v>
      </c>
      <c r="AA10" s="19">
        <v>3.13</v>
      </c>
      <c r="AB10" s="19">
        <v>2.48</v>
      </c>
      <c r="AC10" s="19">
        <v>0.35199999999999998</v>
      </c>
      <c r="AD10" s="19">
        <v>29.1</v>
      </c>
      <c r="AE10" s="19">
        <v>0.13900000000000001</v>
      </c>
      <c r="AF10" s="19">
        <v>5.37</v>
      </c>
      <c r="AG10" s="19">
        <v>25.1</v>
      </c>
      <c r="AH10" s="19">
        <v>6.98</v>
      </c>
      <c r="AI10" s="19">
        <v>73.099999999999994</v>
      </c>
      <c r="AJ10" s="19">
        <v>6.05</v>
      </c>
      <c r="AK10" s="19">
        <v>3.8</v>
      </c>
      <c r="AL10" s="13">
        <v>0.40500000000000003</v>
      </c>
      <c r="AM10" s="19">
        <v>0.39200000000000002</v>
      </c>
      <c r="AN10" s="19">
        <v>6.4</v>
      </c>
      <c r="AO10" s="13">
        <v>0.127</v>
      </c>
      <c r="AP10" s="19">
        <v>1.28</v>
      </c>
      <c r="AQ10" s="19">
        <v>49.2</v>
      </c>
      <c r="AR10" s="19">
        <v>11.6</v>
      </c>
      <c r="AS10" s="19">
        <v>0.95499999999999996</v>
      </c>
      <c r="AT10" s="19">
        <v>103</v>
      </c>
      <c r="AU10" s="19">
        <v>2683</v>
      </c>
      <c r="AV10" s="19">
        <v>120</v>
      </c>
      <c r="AW10" s="19">
        <v>30</v>
      </c>
      <c r="AX10" s="21">
        <v>0.63</v>
      </c>
      <c r="AY10" s="22">
        <f t="shared" si="0"/>
        <v>55.775862068965516</v>
      </c>
      <c r="AZ10" s="21">
        <f t="shared" si="1"/>
        <v>0.51515534133336216</v>
      </c>
      <c r="BA10" s="19">
        <f t="shared" si="2"/>
        <v>30.471204188481678</v>
      </c>
      <c r="BB10" s="23">
        <f t="shared" si="3"/>
        <v>0.76774193548387093</v>
      </c>
      <c r="BC10" s="17">
        <f t="shared" si="4"/>
        <v>0.26006389776357824</v>
      </c>
      <c r="BD10" s="23">
        <f t="shared" si="5"/>
        <v>8.9799072642967548E-2</v>
      </c>
    </row>
    <row r="11" spans="1:56" s="19" customFormat="1" x14ac:dyDescent="0.35">
      <c r="A11" s="19" t="s">
        <v>61</v>
      </c>
      <c r="B11" s="5">
        <v>94002572</v>
      </c>
      <c r="C11" s="5">
        <v>7021049</v>
      </c>
      <c r="D11" s="5">
        <v>3685422</v>
      </c>
      <c r="E11" s="5" t="s">
        <v>79</v>
      </c>
      <c r="F11" s="21">
        <v>68.7</v>
      </c>
      <c r="G11" s="21">
        <v>0.41</v>
      </c>
      <c r="H11" s="21">
        <v>15.3</v>
      </c>
      <c r="I11" s="21">
        <v>2.61</v>
      </c>
      <c r="J11" s="21">
        <v>0.03</v>
      </c>
      <c r="K11" s="21">
        <v>1.26</v>
      </c>
      <c r="L11" s="21">
        <v>2.31</v>
      </c>
      <c r="M11" s="21">
        <v>4.42</v>
      </c>
      <c r="N11" s="21">
        <v>3.83</v>
      </c>
      <c r="O11" s="21">
        <v>0.19</v>
      </c>
      <c r="P11" s="19">
        <v>2333</v>
      </c>
      <c r="Q11" s="19">
        <v>140</v>
      </c>
      <c r="R11" s="13">
        <v>35</v>
      </c>
      <c r="S11" s="19">
        <v>1027</v>
      </c>
      <c r="T11" s="19">
        <v>40</v>
      </c>
      <c r="U11" s="13" t="s">
        <v>70</v>
      </c>
      <c r="V11" s="13" t="s">
        <v>67</v>
      </c>
      <c r="W11" s="19">
        <v>78.7</v>
      </c>
      <c r="X11" s="19">
        <v>1.79</v>
      </c>
      <c r="Y11" s="19">
        <v>0.73</v>
      </c>
      <c r="Z11" s="19">
        <v>1.1499999999999999</v>
      </c>
      <c r="AA11" s="19">
        <v>4.22</v>
      </c>
      <c r="AB11" s="19">
        <v>3.56</v>
      </c>
      <c r="AC11" s="19">
        <v>0.31</v>
      </c>
      <c r="AD11" s="19">
        <v>39.6</v>
      </c>
      <c r="AE11" s="13" t="s">
        <v>65</v>
      </c>
      <c r="AF11" s="19">
        <v>3.72</v>
      </c>
      <c r="AG11" s="19">
        <v>34.6</v>
      </c>
      <c r="AH11" s="19">
        <v>9.23</v>
      </c>
      <c r="AI11" s="19">
        <v>61.4</v>
      </c>
      <c r="AJ11" s="19">
        <v>6.19</v>
      </c>
      <c r="AK11" s="19">
        <v>6.24</v>
      </c>
      <c r="AL11" s="13">
        <v>0.21</v>
      </c>
      <c r="AM11" s="19">
        <v>0.48</v>
      </c>
      <c r="AN11" s="19">
        <v>5.51</v>
      </c>
      <c r="AO11" s="13" t="s">
        <v>65</v>
      </c>
      <c r="AP11" s="19">
        <v>0.21</v>
      </c>
      <c r="AQ11" s="19">
        <v>33.299999999999997</v>
      </c>
      <c r="AR11" s="19">
        <v>9.16</v>
      </c>
      <c r="AS11" s="19">
        <v>0.68</v>
      </c>
      <c r="AT11" s="19">
        <v>133</v>
      </c>
      <c r="AU11" s="19">
        <v>2656</v>
      </c>
      <c r="AV11" s="19">
        <v>2330</v>
      </c>
      <c r="AW11" s="19">
        <v>50</v>
      </c>
      <c r="AX11" s="21">
        <v>0.96</v>
      </c>
      <c r="AY11" s="22">
        <f t="shared" si="0"/>
        <v>112.11790393013101</v>
      </c>
      <c r="AZ11" s="21">
        <f t="shared" si="1"/>
        <v>0.4625282317761919</v>
      </c>
      <c r="BA11" s="19">
        <f t="shared" si="2"/>
        <v>58.235294117647058</v>
      </c>
      <c r="BB11" s="23">
        <f t="shared" si="3"/>
        <v>0.86651583710407243</v>
      </c>
      <c r="BC11" s="17">
        <f t="shared" si="4"/>
        <v>0.27251184834123221</v>
      </c>
      <c r="BD11" s="23">
        <f t="shared" si="5"/>
        <v>7.6630963972736124E-2</v>
      </c>
    </row>
    <row r="12" spans="1:56" s="19" customFormat="1" x14ac:dyDescent="0.35">
      <c r="A12" s="19" t="s">
        <v>62</v>
      </c>
      <c r="B12" s="5">
        <v>94003693</v>
      </c>
      <c r="C12" s="5">
        <v>7207930</v>
      </c>
      <c r="D12" s="5">
        <v>3505480</v>
      </c>
      <c r="E12" s="5" t="s">
        <v>78</v>
      </c>
      <c r="F12" s="21">
        <v>68.900000000000006</v>
      </c>
      <c r="G12" s="21">
        <v>0.56999999999999995</v>
      </c>
      <c r="H12" s="21">
        <v>16.3</v>
      </c>
      <c r="I12" s="21">
        <v>2.5</v>
      </c>
      <c r="J12" s="21">
        <v>0.04</v>
      </c>
      <c r="K12" s="21">
        <v>0.87</v>
      </c>
      <c r="L12" s="21">
        <v>3.04</v>
      </c>
      <c r="M12" s="21">
        <v>5.63</v>
      </c>
      <c r="N12" s="21">
        <v>1.42</v>
      </c>
      <c r="O12" s="21">
        <v>0.2</v>
      </c>
      <c r="P12" s="19">
        <v>757</v>
      </c>
      <c r="Q12" s="19">
        <v>140</v>
      </c>
      <c r="R12" s="13" t="s">
        <v>66</v>
      </c>
      <c r="S12" s="19">
        <v>709</v>
      </c>
      <c r="T12" s="19">
        <v>76</v>
      </c>
      <c r="U12" s="13" t="s">
        <v>70</v>
      </c>
      <c r="V12" s="13" t="s">
        <v>67</v>
      </c>
      <c r="W12" s="19">
        <v>62.3</v>
      </c>
      <c r="X12" s="19">
        <v>1.05</v>
      </c>
      <c r="Y12" s="19">
        <v>0.55000000000000004</v>
      </c>
      <c r="Z12" s="19">
        <v>1</v>
      </c>
      <c r="AA12" s="19">
        <v>3.28</v>
      </c>
      <c r="AB12" s="19">
        <v>3.7</v>
      </c>
      <c r="AC12" s="19">
        <v>0.22</v>
      </c>
      <c r="AD12" s="19">
        <v>29.6</v>
      </c>
      <c r="AE12" s="13" t="s">
        <v>65</v>
      </c>
      <c r="AF12" s="19">
        <v>3.42</v>
      </c>
      <c r="AG12" s="19">
        <v>27.6</v>
      </c>
      <c r="AH12" s="19">
        <v>7.25</v>
      </c>
      <c r="AI12" s="19">
        <v>31</v>
      </c>
      <c r="AJ12" s="19">
        <v>2.73</v>
      </c>
      <c r="AK12" s="19">
        <v>4.47</v>
      </c>
      <c r="AL12" s="10" t="s">
        <v>64</v>
      </c>
      <c r="AM12" s="19">
        <v>0.31</v>
      </c>
      <c r="AN12" s="19">
        <v>4.05</v>
      </c>
      <c r="AO12" s="13" t="s">
        <v>65</v>
      </c>
      <c r="AP12" s="19">
        <v>0.36</v>
      </c>
      <c r="AQ12" s="19">
        <v>35.5</v>
      </c>
      <c r="AR12" s="19">
        <v>6.42</v>
      </c>
      <c r="AS12" s="19">
        <v>0.36</v>
      </c>
      <c r="AT12" s="19">
        <v>150</v>
      </c>
      <c r="AU12" s="19">
        <v>2685</v>
      </c>
      <c r="AV12" s="19">
        <v>110</v>
      </c>
      <c r="AW12" s="19">
        <v>50</v>
      </c>
      <c r="AX12" s="21">
        <v>0.4</v>
      </c>
      <c r="AY12" s="22">
        <f t="shared" si="0"/>
        <v>110.43613707165109</v>
      </c>
      <c r="AZ12" s="21">
        <f t="shared" si="1"/>
        <v>0.38284666902941683</v>
      </c>
      <c r="BA12" s="19">
        <f t="shared" si="2"/>
        <v>82.222222222222229</v>
      </c>
      <c r="BB12" s="23">
        <f t="shared" si="3"/>
        <v>0.25222024866785081</v>
      </c>
      <c r="BC12" s="17">
        <f t="shared" si="4"/>
        <v>0.3048780487804878</v>
      </c>
      <c r="BD12" s="23">
        <f t="shared" si="5"/>
        <v>8.7870239774330033E-2</v>
      </c>
    </row>
    <row r="13" spans="1:56" s="19" customFormat="1" x14ac:dyDescent="0.35">
      <c r="A13" s="19" t="s">
        <v>63</v>
      </c>
      <c r="B13" s="5">
        <v>93001908</v>
      </c>
      <c r="C13" s="5">
        <v>7278860</v>
      </c>
      <c r="D13" s="5">
        <v>3462400</v>
      </c>
      <c r="E13" s="5" t="s">
        <v>78</v>
      </c>
      <c r="F13" s="21">
        <v>70.2</v>
      </c>
      <c r="G13" s="21">
        <v>0.22</v>
      </c>
      <c r="H13" s="21">
        <v>16.399999999999999</v>
      </c>
      <c r="I13" s="21">
        <v>1.65</v>
      </c>
      <c r="J13" s="21">
        <v>0.04</v>
      </c>
      <c r="K13" s="21">
        <v>0.73</v>
      </c>
      <c r="L13" s="21">
        <v>2.92</v>
      </c>
      <c r="M13" s="21">
        <v>6.29</v>
      </c>
      <c r="N13" s="21">
        <v>1.03</v>
      </c>
      <c r="O13" s="21">
        <v>0.08</v>
      </c>
      <c r="P13" s="19">
        <v>525</v>
      </c>
      <c r="Q13" s="19">
        <v>140</v>
      </c>
      <c r="R13" s="13" t="s">
        <v>66</v>
      </c>
      <c r="S13" s="19">
        <v>796</v>
      </c>
      <c r="T13" s="19">
        <v>20</v>
      </c>
      <c r="U13" s="13" t="s">
        <v>70</v>
      </c>
      <c r="V13" s="13" t="s">
        <v>67</v>
      </c>
      <c r="W13" s="19">
        <v>41.8</v>
      </c>
      <c r="X13" s="19">
        <v>0.91</v>
      </c>
      <c r="Y13" s="19">
        <v>0.42</v>
      </c>
      <c r="Z13" s="19">
        <v>0.53</v>
      </c>
      <c r="AA13" s="19">
        <v>1.65</v>
      </c>
      <c r="AB13" s="19">
        <v>1.95</v>
      </c>
      <c r="AC13" s="19">
        <v>0.16</v>
      </c>
      <c r="AD13" s="19">
        <v>24.1</v>
      </c>
      <c r="AE13" s="13" t="s">
        <v>65</v>
      </c>
      <c r="AF13" s="19">
        <v>2.7</v>
      </c>
      <c r="AG13" s="19">
        <v>14.2</v>
      </c>
      <c r="AH13" s="19">
        <v>4.3099999999999996</v>
      </c>
      <c r="AI13" s="19">
        <v>13.8</v>
      </c>
      <c r="AJ13" s="19">
        <v>2.96</v>
      </c>
      <c r="AK13" s="19">
        <v>2.12</v>
      </c>
      <c r="AL13" s="10" t="s">
        <v>64</v>
      </c>
      <c r="AM13" s="19">
        <v>0.2</v>
      </c>
      <c r="AN13" s="19">
        <v>2.02</v>
      </c>
      <c r="AO13" s="13" t="s">
        <v>65</v>
      </c>
      <c r="AP13" s="19">
        <v>0.22</v>
      </c>
      <c r="AQ13" s="19">
        <v>21.5</v>
      </c>
      <c r="AR13" s="19">
        <v>4.88</v>
      </c>
      <c r="AS13" s="19">
        <v>0.38</v>
      </c>
      <c r="AT13" s="19">
        <v>85</v>
      </c>
      <c r="AU13" s="19">
        <v>2665</v>
      </c>
      <c r="AV13" s="19">
        <v>490</v>
      </c>
      <c r="AW13" s="19">
        <v>100</v>
      </c>
      <c r="AX13" s="21">
        <v>0.67</v>
      </c>
      <c r="AY13" s="22">
        <f t="shared" si="0"/>
        <v>163.11475409836066</v>
      </c>
      <c r="AZ13" s="21">
        <f t="shared" si="1"/>
        <v>0.44092319292256021</v>
      </c>
      <c r="BA13" s="19">
        <f t="shared" si="2"/>
        <v>63.421052631578952</v>
      </c>
      <c r="BB13" s="23">
        <f t="shared" si="3"/>
        <v>0.16375198728139906</v>
      </c>
      <c r="BC13" s="17">
        <f t="shared" si="4"/>
        <v>0.32121212121212123</v>
      </c>
      <c r="BD13" s="23">
        <f t="shared" si="5"/>
        <v>5.2512562814070352E-2</v>
      </c>
    </row>
    <row r="14" spans="1:56" x14ac:dyDescent="0.35">
      <c r="A14" s="4" t="s">
        <v>52</v>
      </c>
      <c r="B14" s="18" t="s">
        <v>68</v>
      </c>
      <c r="C14" s="4">
        <v>7298230</v>
      </c>
      <c r="D14" s="4">
        <v>3562260</v>
      </c>
      <c r="E14" s="4" t="s">
        <v>79</v>
      </c>
      <c r="F14" s="24">
        <v>71.099999999999994</v>
      </c>
      <c r="G14" s="24">
        <v>0.32</v>
      </c>
      <c r="H14" s="24">
        <v>14.7</v>
      </c>
      <c r="I14" s="24">
        <v>1.73</v>
      </c>
      <c r="J14" s="24">
        <v>0.02</v>
      </c>
      <c r="K14" s="24">
        <v>0.65</v>
      </c>
      <c r="L14" s="24">
        <v>1.75</v>
      </c>
      <c r="M14" s="24">
        <v>4.01</v>
      </c>
      <c r="N14" s="24">
        <v>4.25</v>
      </c>
      <c r="O14" s="24">
        <v>0.08</v>
      </c>
      <c r="P14" s="3">
        <v>1469</v>
      </c>
      <c r="Q14" s="3">
        <v>170</v>
      </c>
      <c r="R14" s="13" t="s">
        <v>66</v>
      </c>
      <c r="S14" s="3">
        <v>254</v>
      </c>
      <c r="T14" s="3">
        <v>21</v>
      </c>
      <c r="U14" s="3">
        <v>147</v>
      </c>
      <c r="V14" s="13" t="s">
        <v>67</v>
      </c>
      <c r="W14" s="3">
        <v>40.5</v>
      </c>
      <c r="X14" s="3">
        <v>0.83</v>
      </c>
      <c r="Y14" s="3">
        <v>0.36</v>
      </c>
      <c r="Z14" s="3">
        <v>0.56999999999999995</v>
      </c>
      <c r="AA14" s="3">
        <v>1.58</v>
      </c>
      <c r="AB14" s="3">
        <v>3.05</v>
      </c>
      <c r="AC14" s="3">
        <v>0.15</v>
      </c>
      <c r="AD14" s="3">
        <v>24.7</v>
      </c>
      <c r="AE14" s="13" t="s">
        <v>65</v>
      </c>
      <c r="AF14" s="3">
        <v>5.96</v>
      </c>
      <c r="AG14" s="3">
        <v>13.2</v>
      </c>
      <c r="AH14" s="3">
        <v>4.13</v>
      </c>
      <c r="AI14" s="3">
        <v>90.3</v>
      </c>
      <c r="AJ14" s="3">
        <v>2.04</v>
      </c>
      <c r="AK14" s="3">
        <v>1.88</v>
      </c>
      <c r="AL14" s="3">
        <v>0.53</v>
      </c>
      <c r="AM14" s="3">
        <v>0.22</v>
      </c>
      <c r="AN14" s="3">
        <v>10.8</v>
      </c>
      <c r="AO14" s="13" t="s">
        <v>65</v>
      </c>
      <c r="AP14" s="3">
        <v>2.1800000000000002</v>
      </c>
      <c r="AQ14" s="3">
        <v>19</v>
      </c>
      <c r="AR14" s="3">
        <v>4.45</v>
      </c>
      <c r="AS14" s="3">
        <v>0.28000000000000003</v>
      </c>
      <c r="AT14" s="3">
        <v>119</v>
      </c>
      <c r="AU14" s="18">
        <v>2675</v>
      </c>
      <c r="AV14" s="18">
        <v>110</v>
      </c>
      <c r="AW14" s="18">
        <v>20</v>
      </c>
      <c r="AX14" s="24">
        <v>0.44</v>
      </c>
      <c r="AY14" s="25">
        <f t="shared" ref="AY14" si="6">S14/AR14</f>
        <v>57.078651685393254</v>
      </c>
      <c r="AZ14" s="24">
        <f t="shared" ref="AZ14" si="7">(K14/40.3044)/(K14/40.3044+I14/71.8464)</f>
        <v>0.40111186798170445</v>
      </c>
      <c r="BA14" s="18">
        <f t="shared" si="2"/>
        <v>88.214285714285708</v>
      </c>
      <c r="BB14" s="23">
        <f t="shared" si="3"/>
        <v>1.059850374064838</v>
      </c>
      <c r="BC14" s="17">
        <f t="shared" si="4"/>
        <v>0.36075949367088606</v>
      </c>
      <c r="BD14" s="23">
        <f t="shared" si="5"/>
        <v>0.15944881889763779</v>
      </c>
    </row>
    <row r="15" spans="1:56" s="19" customFormat="1" x14ac:dyDescent="0.35">
      <c r="A15" s="5" t="s">
        <v>53</v>
      </c>
      <c r="B15" s="19" t="s">
        <v>49</v>
      </c>
      <c r="C15" s="5">
        <v>7294387</v>
      </c>
      <c r="D15" s="5">
        <v>3537983</v>
      </c>
      <c r="E15" s="5" t="s">
        <v>77</v>
      </c>
      <c r="F15" s="21">
        <v>69.3</v>
      </c>
      <c r="G15" s="21">
        <v>0.32800000000000001</v>
      </c>
      <c r="H15" s="21">
        <v>16.7</v>
      </c>
      <c r="I15" s="21">
        <v>2.0785610999999999</v>
      </c>
      <c r="J15" s="21">
        <v>2.4E-2</v>
      </c>
      <c r="K15" s="21">
        <v>0.72299999999999998</v>
      </c>
      <c r="L15" s="21">
        <v>3.64</v>
      </c>
      <c r="M15" s="21">
        <v>5.16</v>
      </c>
      <c r="N15" s="21">
        <v>1.38</v>
      </c>
      <c r="O15" s="21">
        <v>0.13500000000000001</v>
      </c>
      <c r="P15" s="19">
        <v>678</v>
      </c>
      <c r="Q15" s="19">
        <v>210</v>
      </c>
      <c r="R15" s="13" t="s">
        <v>66</v>
      </c>
      <c r="S15" s="19">
        <v>742</v>
      </c>
      <c r="T15" s="19">
        <v>38</v>
      </c>
      <c r="U15" s="19">
        <v>4.95</v>
      </c>
      <c r="V15" s="13" t="s">
        <v>67</v>
      </c>
      <c r="W15" s="19">
        <v>25.8</v>
      </c>
      <c r="X15" s="19">
        <v>0.48</v>
      </c>
      <c r="Y15" s="19">
        <v>0.2</v>
      </c>
      <c r="Z15" s="19">
        <v>0.62</v>
      </c>
      <c r="AA15" s="19">
        <v>1.62</v>
      </c>
      <c r="AB15" s="19">
        <v>5.01</v>
      </c>
      <c r="AC15" s="19">
        <v>0.11</v>
      </c>
      <c r="AD15" s="19">
        <v>14.7</v>
      </c>
      <c r="AE15" s="13" t="s">
        <v>65</v>
      </c>
      <c r="AF15" s="19">
        <v>1.93</v>
      </c>
      <c r="AG15" s="19">
        <v>10.5</v>
      </c>
      <c r="AH15" s="19">
        <v>2.96</v>
      </c>
      <c r="AI15" s="19">
        <v>15</v>
      </c>
      <c r="AJ15" s="19">
        <v>2.98</v>
      </c>
      <c r="AK15" s="19">
        <v>1.57</v>
      </c>
      <c r="AL15" s="10" t="s">
        <v>64</v>
      </c>
      <c r="AM15" s="19">
        <v>0.18</v>
      </c>
      <c r="AN15" s="13" t="s">
        <v>70</v>
      </c>
      <c r="AO15" s="13" t="s">
        <v>65</v>
      </c>
      <c r="AP15" s="19">
        <v>0.22</v>
      </c>
      <c r="AQ15" s="19">
        <v>23.9</v>
      </c>
      <c r="AR15" s="19">
        <v>2.95</v>
      </c>
      <c r="AS15" s="21">
        <v>0.23</v>
      </c>
      <c r="AT15" s="19">
        <v>205</v>
      </c>
      <c r="AX15" s="21"/>
      <c r="AY15" s="22">
        <f>S15/AR15</f>
        <v>251.52542372881354</v>
      </c>
      <c r="AZ15" s="21">
        <f>(K15/40.3044)/(K15/40.3044+I15/71.8464)</f>
        <v>0.38273583065601668</v>
      </c>
      <c r="BA15" s="19">
        <f>AD15/AS15</f>
        <v>63.91304347826086</v>
      </c>
      <c r="BB15" s="23">
        <f t="shared" si="3"/>
        <v>0.26744186046511625</v>
      </c>
      <c r="BC15" s="17">
        <f t="shared" si="4"/>
        <v>0.38271604938271603</v>
      </c>
      <c r="BD15" s="23">
        <f t="shared" si="5"/>
        <v>3.4770889487870618E-2</v>
      </c>
    </row>
    <row r="16" spans="1:56" s="26" customFormat="1" x14ac:dyDescent="0.35">
      <c r="A16" s="7" t="s">
        <v>54</v>
      </c>
      <c r="B16" s="8" t="s">
        <v>50</v>
      </c>
      <c r="C16" s="7">
        <v>7291021.6407599896</v>
      </c>
      <c r="D16" s="7">
        <v>3575518.4764700001</v>
      </c>
      <c r="E16" s="7" t="s">
        <v>78</v>
      </c>
      <c r="F16" s="9">
        <v>70.900000000000006</v>
      </c>
      <c r="G16" s="9">
        <v>0.35439999999999999</v>
      </c>
      <c r="H16" s="9">
        <v>15.3</v>
      </c>
      <c r="I16" s="11">
        <v>2.5644585000000002</v>
      </c>
      <c r="J16" s="9">
        <v>3.2309999999999998E-2</v>
      </c>
      <c r="K16" s="9">
        <v>0.78800000000000003</v>
      </c>
      <c r="L16" s="9">
        <v>2.6030000000000002</v>
      </c>
      <c r="M16" s="9">
        <v>5.0599999999999996</v>
      </c>
      <c r="N16" s="9">
        <v>1.66</v>
      </c>
      <c r="O16" s="9">
        <v>0.1096</v>
      </c>
      <c r="P16" s="10">
        <v>454</v>
      </c>
      <c r="Q16" s="10">
        <v>200</v>
      </c>
      <c r="R16" s="13" t="s">
        <v>66</v>
      </c>
      <c r="S16" s="10">
        <v>323</v>
      </c>
      <c r="T16" s="10">
        <v>50</v>
      </c>
      <c r="U16" s="10">
        <v>4.63</v>
      </c>
      <c r="V16" s="10">
        <v>37</v>
      </c>
      <c r="W16" s="10">
        <v>58.3</v>
      </c>
      <c r="X16" s="10">
        <v>0.78</v>
      </c>
      <c r="Y16" s="10">
        <v>0.33</v>
      </c>
      <c r="Z16" s="10">
        <v>0.54</v>
      </c>
      <c r="AA16" s="10">
        <v>1.83</v>
      </c>
      <c r="AB16" s="10">
        <v>4.75</v>
      </c>
      <c r="AC16" s="10">
        <v>0.13</v>
      </c>
      <c r="AD16" s="10">
        <v>25.2</v>
      </c>
      <c r="AE16" s="13" t="s">
        <v>65</v>
      </c>
      <c r="AF16" s="11">
        <v>3.31</v>
      </c>
      <c r="AG16" s="10">
        <v>15.3</v>
      </c>
      <c r="AH16" s="10">
        <v>4.57</v>
      </c>
      <c r="AI16" s="12">
        <v>62</v>
      </c>
      <c r="AJ16" s="10">
        <v>5.69</v>
      </c>
      <c r="AK16" s="10">
        <v>2.19</v>
      </c>
      <c r="AL16" s="10" t="s">
        <v>64</v>
      </c>
      <c r="AM16" s="10">
        <v>0.21</v>
      </c>
      <c r="AN16" s="10">
        <v>14.9</v>
      </c>
      <c r="AO16" s="13" t="s">
        <v>65</v>
      </c>
      <c r="AP16" s="10">
        <v>0.75</v>
      </c>
      <c r="AQ16" s="10">
        <v>29.3</v>
      </c>
      <c r="AR16" s="10">
        <v>3.21</v>
      </c>
      <c r="AS16" s="9">
        <v>0.16</v>
      </c>
      <c r="AT16" s="10">
        <v>190</v>
      </c>
      <c r="AX16" s="11"/>
      <c r="AY16" s="27">
        <f>S16/AR16</f>
        <v>100.62305295950156</v>
      </c>
      <c r="AZ16" s="28">
        <f>(K16/40.3044)/(K16/40.3044+I16/71.8464)</f>
        <v>0.35390119623481076</v>
      </c>
      <c r="BA16" s="29">
        <f>AD16/AS16</f>
        <v>157.5</v>
      </c>
      <c r="BB16" s="23">
        <f t="shared" si="3"/>
        <v>0.32806324110671936</v>
      </c>
      <c r="BC16" s="17">
        <f t="shared" si="4"/>
        <v>0.29508196721311475</v>
      </c>
      <c r="BD16" s="23">
        <f t="shared" si="5"/>
        <v>0.18049535603715169</v>
      </c>
    </row>
    <row r="17" spans="1:56" s="19" customFormat="1" x14ac:dyDescent="0.35">
      <c r="A17" s="6" t="s">
        <v>55</v>
      </c>
      <c r="B17" s="22" t="s">
        <v>48</v>
      </c>
      <c r="C17" s="6">
        <v>7268633.0666399896</v>
      </c>
      <c r="D17" s="6">
        <v>3550617.9592300002</v>
      </c>
      <c r="E17" s="6" t="s">
        <v>77</v>
      </c>
      <c r="F17" s="21">
        <v>67.599999999999994</v>
      </c>
      <c r="G17" s="21">
        <v>0.46739999999999998</v>
      </c>
      <c r="H17" s="21">
        <v>16.5</v>
      </c>
      <c r="I17" s="21">
        <v>3.4570700200000002</v>
      </c>
      <c r="J17" s="21">
        <v>5.2499999999999998E-2</v>
      </c>
      <c r="K17" s="21">
        <v>1.21</v>
      </c>
      <c r="L17" s="21">
        <v>3.931</v>
      </c>
      <c r="M17" s="21">
        <v>4.6500000000000004</v>
      </c>
      <c r="N17" s="21">
        <v>1.272</v>
      </c>
      <c r="O17" s="21">
        <v>0.16830000000000001</v>
      </c>
      <c r="P17" s="19">
        <v>398</v>
      </c>
      <c r="Q17" s="19">
        <v>70</v>
      </c>
      <c r="R17" s="13" t="s">
        <v>66</v>
      </c>
      <c r="S17" s="19">
        <v>222</v>
      </c>
      <c r="T17" s="19">
        <v>69</v>
      </c>
      <c r="U17" s="19">
        <v>8.4499999999999993</v>
      </c>
      <c r="V17" s="13" t="s">
        <v>67</v>
      </c>
      <c r="W17" s="19">
        <v>66.5</v>
      </c>
      <c r="X17" s="19">
        <v>1.54</v>
      </c>
      <c r="Y17" s="19">
        <v>0.71</v>
      </c>
      <c r="Z17" s="19">
        <v>0.81</v>
      </c>
      <c r="AA17" s="19">
        <v>3.25</v>
      </c>
      <c r="AB17" s="19">
        <v>4.6100000000000003</v>
      </c>
      <c r="AC17" s="19">
        <v>0.31</v>
      </c>
      <c r="AD17" s="19">
        <v>38.4</v>
      </c>
      <c r="AE17" s="13" t="s">
        <v>65</v>
      </c>
      <c r="AF17" s="21">
        <v>6.75</v>
      </c>
      <c r="AG17" s="19">
        <v>23.1</v>
      </c>
      <c r="AH17" s="19">
        <v>6.83</v>
      </c>
      <c r="AI17" s="19">
        <v>53.2</v>
      </c>
      <c r="AJ17" s="19">
        <v>5.62</v>
      </c>
      <c r="AK17" s="19">
        <v>3.73</v>
      </c>
      <c r="AL17" s="13">
        <v>0.47</v>
      </c>
      <c r="AM17" s="19">
        <v>0.39</v>
      </c>
      <c r="AN17" s="19">
        <v>17.899999999999999</v>
      </c>
      <c r="AO17" s="13" t="s">
        <v>65</v>
      </c>
      <c r="AP17" s="19">
        <v>1.19</v>
      </c>
      <c r="AQ17" s="19">
        <v>39.700000000000003</v>
      </c>
      <c r="AR17" s="19">
        <v>7.98</v>
      </c>
      <c r="AS17" s="21">
        <v>0.72</v>
      </c>
      <c r="AT17" s="19">
        <v>197</v>
      </c>
      <c r="AX17" s="21"/>
      <c r="AY17" s="22">
        <f t="shared" ref="AY17" si="8">S17/AR17</f>
        <v>27.819548872180448</v>
      </c>
      <c r="AZ17" s="21">
        <f t="shared" ref="AZ17" si="9">(K17/40.3044)/(K17/40.3044+I17/71.8464)</f>
        <v>0.38420657539383024</v>
      </c>
      <c r="BA17" s="19">
        <f>AD17/AS17</f>
        <v>53.333333333333336</v>
      </c>
      <c r="BB17" s="23">
        <f t="shared" si="3"/>
        <v>0.2735483870967742</v>
      </c>
      <c r="BC17" s="17">
        <f t="shared" si="4"/>
        <v>0.24923076923076926</v>
      </c>
      <c r="BD17" s="23">
        <f t="shared" si="5"/>
        <v>0.29954954954954954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</vt:vector>
  </HeadingPairs>
  <TitlesOfParts>
    <vt:vector size="5" baseType="lpstr">
      <vt:lpstr>Table 1.</vt:lpstr>
      <vt:lpstr>Figure 1. EuGd vs K2ONa2O</vt:lpstr>
      <vt:lpstr>Figure 2. CeSr vs Y</vt:lpstr>
      <vt:lpstr>Figure 3. Na2O vs SiO2</vt:lpstr>
      <vt:lpstr>Figure 4. Nb vs Y</vt:lpstr>
    </vt:vector>
  </TitlesOfParts>
  <Company>Geological Survey of Finland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Hölttä Pentti</dc:creator>
  <cp:lastModifiedBy>niina kuosmanen</cp:lastModifiedBy>
  <dcterms:created xsi:type="dcterms:W3CDTF">2019-10-11T13:24:43Z</dcterms:created>
  <dcterms:modified xsi:type="dcterms:W3CDTF">2021-11-09T06:24:52Z</dcterms:modified>
</cp:coreProperties>
</file>