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si Heinonen\Dropbox\Work\SGS\SGS_Bulletin\in consideration\Karvinen_et_al_1309_2024\Revised2\"/>
    </mc:Choice>
  </mc:AlternateContent>
  <xr:revisionPtr revIDLastSave="0" documentId="13_ncr:1_{6D7D67D4-5DDA-4590-B656-E743D707F352}" xr6:coauthVersionLast="47" xr6:coauthVersionMax="47" xr10:uidLastSave="{00000000-0000-0000-0000-000000000000}"/>
  <bookViews>
    <workbookView xWindow="-110" yWindow="-110" windowWidth="19420" windowHeight="10560" xr2:uid="{EADB08C5-C7C7-4DE8-8DD3-2CD9C36C8EA7}"/>
  </bookViews>
  <sheets>
    <sheet name="Information sheet" sheetId="6" r:id="rId1"/>
    <sheet name="1. Whole-rock chemistry" sheetId="4" r:id="rId2"/>
    <sheet name="2. Mineral chemistry" sheetId="5" r:id="rId3"/>
    <sheet name="3. Nd isotope results" sheetId="1" r:id="rId4"/>
    <sheet name="4. U-Pb isotope results" sheetId="3" r:id="rId5"/>
  </sheets>
  <definedNames>
    <definedName name="OLE_LINK1" localSheetId="3">'3. Nd isotope results'!$B$2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5" l="1"/>
  <c r="AC133" i="5"/>
  <c r="Z147" i="5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2" i="5"/>
  <c r="AC134" i="5"/>
  <c r="AC135" i="5"/>
  <c r="AC136" i="5"/>
  <c r="AC137" i="5"/>
  <c r="AC138" i="5"/>
  <c r="AC139" i="5"/>
  <c r="AC140" i="5"/>
  <c r="AC141" i="5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2" i="5"/>
  <c r="P70" i="4" l="1"/>
  <c r="O70" i="4"/>
  <c r="P69" i="4"/>
  <c r="O69" i="4"/>
  <c r="P68" i="4"/>
  <c r="O68" i="4"/>
  <c r="P67" i="4"/>
  <c r="O67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P46" i="4"/>
  <c r="O46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T51" i="3" l="1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</calcChain>
</file>

<file path=xl/sharedStrings.xml><?xml version="1.0" encoding="utf-8"?>
<sst xmlns="http://schemas.openxmlformats.org/spreadsheetml/2006/main" count="1781" uniqueCount="424">
  <si>
    <t>Sample name</t>
  </si>
  <si>
    <t>A2463</t>
  </si>
  <si>
    <t>A2464</t>
  </si>
  <si>
    <t>Sm (ppm)</t>
  </si>
  <si>
    <t>Nd (ppm)</t>
  </si>
  <si>
    <r>
      <t>147</t>
    </r>
    <r>
      <rPr>
        <sz val="9.5"/>
        <color rgb="FF000000"/>
        <rFont val="Times New Roman"/>
        <family val="1"/>
      </rPr>
      <t>Sm/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>Nd</t>
    </r>
  </si>
  <si>
    <r>
      <t xml:space="preserve">0.511666 </t>
    </r>
    <r>
      <rPr>
        <sz val="9.5"/>
        <color theme="1"/>
        <rFont val="Times New Roman"/>
        <family val="1"/>
      </rPr>
      <t>±</t>
    </r>
    <r>
      <rPr>
        <sz val="9.5"/>
        <color rgb="FF000000"/>
        <rFont val="Times New Roman"/>
        <family val="1"/>
      </rPr>
      <t xml:space="preserve"> 0.000009</t>
    </r>
  </si>
  <si>
    <r>
      <t xml:space="preserve">0.511339 </t>
    </r>
    <r>
      <rPr>
        <sz val="9.5"/>
        <color theme="1"/>
        <rFont val="Times New Roman"/>
        <family val="1"/>
      </rPr>
      <t>±</t>
    </r>
    <r>
      <rPr>
        <sz val="9.5"/>
        <color rgb="FF000000"/>
        <rFont val="Times New Roman"/>
        <family val="1"/>
      </rPr>
      <t xml:space="preserve"> 0.000007</t>
    </r>
  </si>
  <si>
    <r>
      <t>Note</t>
    </r>
    <r>
      <rPr>
        <sz val="9.5"/>
        <color rgb="FF000000"/>
        <rFont val="Times New Roman"/>
        <family val="1"/>
      </rPr>
      <t>: Isotopic analyses at the Geological Survey of Finland (GTK).</t>
    </r>
  </si>
  <si>
    <r>
      <t xml:space="preserve">a </t>
    </r>
    <r>
      <rPr>
        <vertAlign val="superscript"/>
        <sz val="9.5"/>
        <color rgb="FF000000"/>
        <rFont val="Times New Roman"/>
        <family val="1"/>
      </rPr>
      <t>143</t>
    </r>
    <r>
      <rPr>
        <sz val="9.5"/>
        <color rgb="FF000000"/>
        <rFont val="Times New Roman"/>
        <family val="1"/>
      </rPr>
      <t>Nd/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 xml:space="preserve">Nd normalized to </t>
    </r>
    <r>
      <rPr>
        <vertAlign val="superscript"/>
        <sz val="9.5"/>
        <color rgb="FF000000"/>
        <rFont val="Times New Roman"/>
        <family val="1"/>
      </rPr>
      <t>146</t>
    </r>
    <r>
      <rPr>
        <sz val="9.5"/>
        <color rgb="FF000000"/>
        <rFont val="Times New Roman"/>
        <family val="1"/>
      </rPr>
      <t>Nd/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>Nd = 0.7219; reported error is 2</t>
    </r>
    <r>
      <rPr>
        <sz val="9.5"/>
        <color rgb="FF000000"/>
        <rFont val="Symbol"/>
        <family val="1"/>
        <charset val="2"/>
      </rPr>
      <t>s</t>
    </r>
    <r>
      <rPr>
        <vertAlign val="subscript"/>
        <sz val="9.5"/>
        <color rgb="FF000000"/>
        <rFont val="Times New Roman"/>
        <family val="1"/>
      </rPr>
      <t>m</t>
    </r>
    <r>
      <rPr>
        <sz val="9.5"/>
        <color rgb="FF000000"/>
        <rFont val="Times New Roman"/>
        <family val="1"/>
      </rPr>
      <t>.</t>
    </r>
  </si>
  <si>
    <r>
      <t xml:space="preserve">b </t>
    </r>
    <r>
      <rPr>
        <sz val="9.5"/>
        <color rgb="FF000000"/>
        <rFont val="Times New Roman"/>
        <family val="1"/>
      </rPr>
      <t xml:space="preserve">Initial Nd isotope composition expressed as the </t>
    </r>
    <r>
      <rPr>
        <sz val="11"/>
        <color rgb="FF000000"/>
        <rFont val="Symbol"/>
        <family val="1"/>
        <charset val="2"/>
      </rPr>
      <t>e</t>
    </r>
    <r>
      <rPr>
        <vertAlign val="subscript"/>
        <sz val="9.5"/>
        <color rgb="FF000000"/>
        <rFont val="Times New Roman"/>
        <family val="1"/>
      </rPr>
      <t>Nd</t>
    </r>
    <r>
      <rPr>
        <sz val="9.5"/>
        <color rgb="FF000000"/>
        <rFont val="Times New Roman"/>
        <family val="1"/>
      </rPr>
      <t xml:space="preserve"> value, calculated using </t>
    </r>
    <r>
      <rPr>
        <vertAlign val="superscript"/>
        <sz val="9.5"/>
        <color rgb="FF000000"/>
        <rFont val="Times New Roman"/>
        <family val="1"/>
      </rPr>
      <t>143</t>
    </r>
    <r>
      <rPr>
        <sz val="9.5"/>
        <color rgb="FF000000"/>
        <rFont val="Times New Roman"/>
        <family val="1"/>
      </rPr>
      <t>Nd/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 xml:space="preserve">Nd = 0.512638 and </t>
    </r>
    <r>
      <rPr>
        <vertAlign val="superscript"/>
        <sz val="9.5"/>
        <color rgb="FF000000"/>
        <rFont val="Times New Roman"/>
        <family val="1"/>
      </rPr>
      <t>147</t>
    </r>
    <r>
      <rPr>
        <sz val="9.5"/>
        <color rgb="FF000000"/>
        <rFont val="Times New Roman"/>
        <family val="1"/>
      </rPr>
      <t>Sm/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 xml:space="preserve">Nd = 0.1967. External error is ± 0.4 </t>
    </r>
    <r>
      <rPr>
        <sz val="9.5"/>
        <color rgb="FF000000"/>
        <rFont val="Symbol"/>
        <family val="1"/>
        <charset val="2"/>
      </rPr>
      <t>e</t>
    </r>
    <r>
      <rPr>
        <sz val="9.5"/>
        <color rgb="FF000000"/>
        <rFont val="Times New Roman"/>
        <family val="1"/>
      </rPr>
      <t>-units.</t>
    </r>
  </si>
  <si>
    <r>
      <t xml:space="preserve">c </t>
    </r>
    <r>
      <rPr>
        <sz val="9.5"/>
        <color rgb="FF000000"/>
        <rFont val="Times New Roman"/>
        <family val="1"/>
      </rPr>
      <t>Depleted mantle model age (DePaolo 1981).</t>
    </r>
  </si>
  <si>
    <r>
      <t>e</t>
    </r>
    <r>
      <rPr>
        <vertAlign val="subscript"/>
        <sz val="9.5"/>
        <color rgb="FF000000"/>
        <rFont val="Times New Roman"/>
        <family val="1"/>
      </rPr>
      <t>Nd</t>
    </r>
    <r>
      <rPr>
        <vertAlign val="subscript"/>
        <sz val="11"/>
        <color rgb="FF000000"/>
        <rFont val="Times New Roman"/>
        <family val="1"/>
      </rPr>
      <t xml:space="preserve"> </t>
    </r>
    <r>
      <rPr>
        <i/>
        <vertAlign val="subscript"/>
        <sz val="11"/>
        <color rgb="FF000000"/>
        <rFont val="Times New Roman"/>
        <family val="1"/>
      </rPr>
      <t>i</t>
    </r>
    <r>
      <rPr>
        <sz val="9.5"/>
        <color rgb="FF000000"/>
        <rFont val="Times New Roman"/>
        <family val="1"/>
      </rPr>
      <t xml:space="preserve"> (at 1880 Ma)</t>
    </r>
    <r>
      <rPr>
        <vertAlign val="superscript"/>
        <sz val="9"/>
        <color rgb="FF000000"/>
        <rFont val="Times New Roman"/>
        <family val="1"/>
      </rPr>
      <t>b</t>
    </r>
  </si>
  <si>
    <r>
      <t>T</t>
    </r>
    <r>
      <rPr>
        <vertAlign val="subscript"/>
        <sz val="9.5"/>
        <color rgb="FF000000"/>
        <rFont val="Times New Roman"/>
        <family val="1"/>
      </rPr>
      <t>DM</t>
    </r>
    <r>
      <rPr>
        <sz val="9.5"/>
        <color rgb="FF000000"/>
        <rFont val="Times New Roman"/>
        <family val="1"/>
      </rPr>
      <t xml:space="preserve"> (Ma)</t>
    </r>
    <r>
      <rPr>
        <vertAlign val="superscript"/>
        <sz val="9"/>
        <color rgb="FF000000"/>
        <rFont val="Times New Roman"/>
        <family val="1"/>
      </rPr>
      <t>c</t>
    </r>
  </si>
  <si>
    <r>
      <t>143</t>
    </r>
    <r>
      <rPr>
        <sz val="9.5"/>
        <color rgb="FF000000"/>
        <rFont val="Times New Roman"/>
        <family val="1"/>
      </rPr>
      <t>Nd/</t>
    </r>
    <r>
      <rPr>
        <vertAlign val="superscript"/>
        <sz val="9.5"/>
        <color rgb="FF000000"/>
        <rFont val="Times New Roman"/>
        <family val="1"/>
      </rPr>
      <t>144</t>
    </r>
    <r>
      <rPr>
        <sz val="9.5"/>
        <color rgb="FF000000"/>
        <rFont val="Times New Roman"/>
        <family val="1"/>
      </rPr>
      <t>Nd</t>
    </r>
    <r>
      <rPr>
        <vertAlign val="superscript"/>
        <sz val="9"/>
        <color rgb="FF000000"/>
        <rFont val="Times New Roman"/>
        <family val="1"/>
      </rPr>
      <t>a</t>
    </r>
  </si>
  <si>
    <t>U</t>
  </si>
  <si>
    <t>Th</t>
  </si>
  <si>
    <t>ppm</t>
  </si>
  <si>
    <t>Ratios</t>
  </si>
  <si>
    <r>
      <t>Ages &amp; 1</t>
    </r>
    <r>
      <rPr>
        <i/>
        <sz val="10"/>
        <rFont val="Symbol"/>
        <family val="1"/>
        <charset val="2"/>
      </rPr>
      <t>s</t>
    </r>
    <r>
      <rPr>
        <i/>
        <sz val="10"/>
        <rFont val="Arial Narrow"/>
        <family val="2"/>
      </rPr>
      <t xml:space="preserve"> errors (Ma)</t>
    </r>
  </si>
  <si>
    <t>Name</t>
  </si>
  <si>
    <r>
      <t>206</t>
    </r>
    <r>
      <rPr>
        <sz val="10"/>
        <rFont val="Arial Narrow"/>
        <family val="2"/>
      </rPr>
      <t>Pbc (%)</t>
    </r>
  </si>
  <si>
    <t>Pb</t>
  </si>
  <si>
    <r>
      <t>207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/206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*</t>
    </r>
  </si>
  <si>
    <t>1s</t>
  </si>
  <si>
    <r>
      <t>207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/235</t>
    </r>
    <r>
      <rPr>
        <sz val="10"/>
        <rFont val="Arial Narrow"/>
        <family val="2"/>
      </rPr>
      <t>U</t>
    </r>
    <r>
      <rPr>
        <vertAlign val="superscript"/>
        <sz val="10"/>
        <rFont val="Arial Narrow"/>
        <family val="2"/>
      </rPr>
      <t>*</t>
    </r>
  </si>
  <si>
    <r>
      <t>206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/238</t>
    </r>
    <r>
      <rPr>
        <sz val="10"/>
        <rFont val="Arial Narrow"/>
        <family val="2"/>
      </rPr>
      <t>U</t>
    </r>
    <r>
      <rPr>
        <vertAlign val="superscript"/>
        <sz val="10"/>
        <rFont val="Arial Narrow"/>
        <family val="2"/>
      </rPr>
      <t>*</t>
    </r>
  </si>
  <si>
    <t>Rho</t>
  </si>
  <si>
    <t>% concordance</t>
  </si>
  <si>
    <r>
      <t>207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/206</t>
    </r>
    <r>
      <rPr>
        <sz val="10"/>
        <rFont val="Arial Narrow"/>
        <family val="2"/>
      </rPr>
      <t>Pb</t>
    </r>
  </si>
  <si>
    <r>
      <t>207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/235</t>
    </r>
    <r>
      <rPr>
        <sz val="10"/>
        <rFont val="Arial Narrow"/>
        <family val="2"/>
      </rPr>
      <t>U</t>
    </r>
  </si>
  <si>
    <r>
      <t>206</t>
    </r>
    <r>
      <rPr>
        <sz val="10"/>
        <rFont val="Arial Narrow"/>
        <family val="2"/>
      </rPr>
      <t>Pb</t>
    </r>
    <r>
      <rPr>
        <vertAlign val="superscript"/>
        <sz val="10"/>
        <rFont val="Arial Narrow"/>
        <family val="2"/>
      </rPr>
      <t>/238</t>
    </r>
    <r>
      <rPr>
        <sz val="10"/>
        <rFont val="Arial Narrow"/>
        <family val="2"/>
      </rPr>
      <t>U</t>
    </r>
  </si>
  <si>
    <t>Th/U</t>
  </si>
  <si>
    <t>measured 20180316 using ATTOM &amp; A382 zircon standard, mount S17-04</t>
  </si>
  <si>
    <t>A2463-1a</t>
  </si>
  <si>
    <t>A2463-1b</t>
  </si>
  <si>
    <t>A2463-2</t>
  </si>
  <si>
    <t>A2463-3</t>
  </si>
  <si>
    <t>A2463-4</t>
  </si>
  <si>
    <t>A2463-5</t>
  </si>
  <si>
    <t>A2463-6</t>
  </si>
  <si>
    <t>A2463-7</t>
  </si>
  <si>
    <t>A2463-8a</t>
  </si>
  <si>
    <t>A2463-8b</t>
  </si>
  <si>
    <t>A2463-9</t>
  </si>
  <si>
    <t>A2463-10</t>
  </si>
  <si>
    <t>A2463-11</t>
  </si>
  <si>
    <t>A2463-12</t>
  </si>
  <si>
    <t>A2463-13</t>
  </si>
  <si>
    <t>A2463-14</t>
  </si>
  <si>
    <t>A2463-15</t>
  </si>
  <si>
    <t>A2463-16</t>
  </si>
  <si>
    <t>A2463-17</t>
  </si>
  <si>
    <t>A2463-18</t>
  </si>
  <si>
    <t>A2463-19</t>
  </si>
  <si>
    <t>A2463-20</t>
  </si>
  <si>
    <t>A2464-2b</t>
  </si>
  <si>
    <t>A2464-2a</t>
  </si>
  <si>
    <t>A2464-12</t>
  </si>
  <si>
    <t>A2464-1</t>
  </si>
  <si>
    <t>A2464-7</t>
  </si>
  <si>
    <t>A2464-10</t>
  </si>
  <si>
    <t>A2464-11</t>
  </si>
  <si>
    <t>A2464-13</t>
  </si>
  <si>
    <t>A2464-17</t>
  </si>
  <si>
    <t>A2464-8</t>
  </si>
  <si>
    <t>A2464-19</t>
  </si>
  <si>
    <t>A2464-20</t>
  </si>
  <si>
    <t>A2464-4</t>
  </si>
  <si>
    <t>A2464-16</t>
  </si>
  <si>
    <t>A2464-14</t>
  </si>
  <si>
    <t>A2464-9</t>
  </si>
  <si>
    <t>A2464-21</t>
  </si>
  <si>
    <t>A2464-15a</t>
  </si>
  <si>
    <t>A2464-15b</t>
  </si>
  <si>
    <t>A2464-3</t>
  </si>
  <si>
    <t>A2464-6</t>
  </si>
  <si>
    <t>A2464-5</t>
  </si>
  <si>
    <t>A2464-18</t>
  </si>
  <si>
    <t>A2464 Haukkavuori granite Keuruu</t>
  </si>
  <si>
    <t>A2463 Palojärvi gabbro Keuruu</t>
  </si>
  <si>
    <t>Analyzed with XRF</t>
  </si>
  <si>
    <t>Analyzed with carbon analyser</t>
  </si>
  <si>
    <t>Analyzed with ICP-MS</t>
  </si>
  <si>
    <t>Sample</t>
  </si>
  <si>
    <t>Y</t>
  </si>
  <si>
    <t>Group</t>
  </si>
  <si>
    <t>SiO2</t>
  </si>
  <si>
    <t>TiO2</t>
  </si>
  <si>
    <t>Al2O3</t>
  </si>
  <si>
    <t>FeOt</t>
  </si>
  <si>
    <t>MnO</t>
  </si>
  <si>
    <t>MgO</t>
  </si>
  <si>
    <t>CaO</t>
  </si>
  <si>
    <t>Na2O</t>
  </si>
  <si>
    <t>K2O</t>
  </si>
  <si>
    <t>P2O5</t>
  </si>
  <si>
    <t>Mg#</t>
  </si>
  <si>
    <t>CaO/Al2O3</t>
  </si>
  <si>
    <t>As</t>
  </si>
  <si>
    <t>Ba</t>
  </si>
  <si>
    <t>Bi</t>
  </si>
  <si>
    <t>Ce</t>
  </si>
  <si>
    <t>Cl</t>
  </si>
  <si>
    <t>Cr</t>
  </si>
  <si>
    <t>Cu</t>
  </si>
  <si>
    <t>Ga</t>
  </si>
  <si>
    <t>La</t>
  </si>
  <si>
    <t>Mo</t>
  </si>
  <si>
    <t>Nb</t>
  </si>
  <si>
    <t>Ni</t>
  </si>
  <si>
    <t>Rb</t>
  </si>
  <si>
    <t>S</t>
  </si>
  <si>
    <t>Sb</t>
  </si>
  <si>
    <t>Sc</t>
  </si>
  <si>
    <t>Sn</t>
  </si>
  <si>
    <t>Sr</t>
  </si>
  <si>
    <t>V</t>
  </si>
  <si>
    <t>Zn</t>
  </si>
  <si>
    <t>Zr</t>
  </si>
  <si>
    <t>C*</t>
  </si>
  <si>
    <t>Co</t>
  </si>
  <si>
    <t>Pr</t>
  </si>
  <si>
    <t>Nd</t>
  </si>
  <si>
    <t>Sm</t>
  </si>
  <si>
    <t>Eu</t>
  </si>
  <si>
    <t>Gd</t>
  </si>
  <si>
    <t>Ho</t>
  </si>
  <si>
    <t>Tb</t>
  </si>
  <si>
    <t>Er</t>
  </si>
  <si>
    <t>Dy</t>
  </si>
  <si>
    <t>Tm</t>
  </si>
  <si>
    <t>Yb</t>
  </si>
  <si>
    <t>Lu</t>
  </si>
  <si>
    <t>Hf</t>
  </si>
  <si>
    <t>Ta</t>
  </si>
  <si>
    <t>SIKA-2017-6.1</t>
  </si>
  <si>
    <t>Matokulma</t>
  </si>
  <si>
    <t>&lt;d.l</t>
  </si>
  <si>
    <t>SIKA-2017-6.2</t>
  </si>
  <si>
    <t>SIKA-2017-6.3</t>
  </si>
  <si>
    <t>SIKA-2017-6.4</t>
  </si>
  <si>
    <t>&lt;3</t>
  </si>
  <si>
    <t>&lt;0.5</t>
  </si>
  <si>
    <t>&lt;1</t>
  </si>
  <si>
    <t>&lt;2</t>
  </si>
  <si>
    <t>&lt;0.2</t>
  </si>
  <si>
    <t>SIKA-2017-7.1</t>
  </si>
  <si>
    <t>SIKA-2017-20.1</t>
  </si>
  <si>
    <t>SIKA-2017-21.1</t>
  </si>
  <si>
    <t>SIKA-2017-42.1</t>
  </si>
  <si>
    <t>SIKA-2017-44.1</t>
  </si>
  <si>
    <t>SIKA-2017-104.1</t>
  </si>
  <si>
    <t>SIKA-2017-105.1</t>
  </si>
  <si>
    <t>SIKA-2017-108.1</t>
  </si>
  <si>
    <t>SIKA-2017-111.1</t>
  </si>
  <si>
    <t>SIKA-2017-112.1</t>
  </si>
  <si>
    <t>SIKA-2017-115.2</t>
  </si>
  <si>
    <t>SIKA-2017-167.1</t>
  </si>
  <si>
    <t>SIKA-2017-173.1</t>
  </si>
  <si>
    <t>SIKA-2017-174.1</t>
  </si>
  <si>
    <t>SIKA-2017-174.2</t>
  </si>
  <si>
    <t>SIKA-2017-27.3</t>
  </si>
  <si>
    <t>Matokulma dikes</t>
  </si>
  <si>
    <t>&lt;10</t>
  </si>
  <si>
    <t>&lt;30</t>
  </si>
  <si>
    <t>&lt;20</t>
  </si>
  <si>
    <t>&lt;50</t>
  </si>
  <si>
    <t>SIKA-2017-28.1</t>
  </si>
  <si>
    <t>&lt;0.05</t>
  </si>
  <si>
    <t>SIKA-2017-28.2</t>
  </si>
  <si>
    <t>&lt;100</t>
  </si>
  <si>
    <t>SIKA-2017-55.1</t>
  </si>
  <si>
    <t>SIKA-2017-58.1</t>
  </si>
  <si>
    <t>SIKA-2017-61.1</t>
  </si>
  <si>
    <t>SIKA-2017-119.1</t>
  </si>
  <si>
    <t>SIKA-2017-121.1</t>
  </si>
  <si>
    <t>SIKA-2017-169.2</t>
  </si>
  <si>
    <t>SIKA-2017-1.1</t>
  </si>
  <si>
    <t>Palojärvi</t>
  </si>
  <si>
    <t>SIKA-2017-1.2</t>
  </si>
  <si>
    <t>SIKA-2017-3.1</t>
  </si>
  <si>
    <t>SIKA-2017-4.1</t>
  </si>
  <si>
    <t>SIKA-2017-5.1</t>
  </si>
  <si>
    <t>&lt;0.1</t>
  </si>
  <si>
    <t>SIKA-2017-8.1</t>
  </si>
  <si>
    <t>SIKA-2017-11.1</t>
  </si>
  <si>
    <t>SIKA-2017-11.2</t>
  </si>
  <si>
    <t>SIKA-2017-13.1</t>
  </si>
  <si>
    <t>SIKA-2017-14.1</t>
  </si>
  <si>
    <t>SIKA-2017-17.1</t>
  </si>
  <si>
    <t>SIKA-2017-49.1</t>
  </si>
  <si>
    <t>SIKA-2017-49.2</t>
  </si>
  <si>
    <t>SIKA-2017-51.1</t>
  </si>
  <si>
    <t>SIKA-2017-53.1</t>
  </si>
  <si>
    <t>SIKA-2017-54.1</t>
  </si>
  <si>
    <t>SIKA-2017-62.1</t>
  </si>
  <si>
    <t>SIKA-2017-67.1</t>
  </si>
  <si>
    <t>SIKA-2017-69.1</t>
  </si>
  <si>
    <t>SIKA-2017-75.1</t>
  </si>
  <si>
    <t>SIKA-2017-80.1</t>
  </si>
  <si>
    <t>SIKA-2017-81.1</t>
  </si>
  <si>
    <t>SIKA-2017-82.1</t>
  </si>
  <si>
    <t>SIKA-2017-88.1</t>
  </si>
  <si>
    <t>SIKA-2017-88.2</t>
  </si>
  <si>
    <t>SIKA-2017-88.3</t>
  </si>
  <si>
    <t>SIKA-2017-140.1</t>
  </si>
  <si>
    <t>SIKA-2017-142.1</t>
  </si>
  <si>
    <t>SIKA-2017-156.1</t>
  </si>
  <si>
    <t>SIKA-2017-158.1</t>
  </si>
  <si>
    <t>SIKA-2017-159.1</t>
  </si>
  <si>
    <t>SIKA-2017-159.2</t>
  </si>
  <si>
    <t>SIKA-2017-161.1</t>
  </si>
  <si>
    <t>SIKA-2017-185.1</t>
  </si>
  <si>
    <t>SIKA-2017-185.2</t>
  </si>
  <si>
    <t>SIKA-2017-185.3</t>
  </si>
  <si>
    <t>SIKA-2017-9.1</t>
  </si>
  <si>
    <t>Palojärvi E</t>
  </si>
  <si>
    <t>SIKA-2017-154.1</t>
  </si>
  <si>
    <t>SIKA-2017-154.2</t>
  </si>
  <si>
    <t>SIKA-2017-154.3</t>
  </si>
  <si>
    <t>molar Mg# = MgO/(0.85*FeOt+MgO)</t>
  </si>
  <si>
    <t>Min_ID</t>
  </si>
  <si>
    <t>Comment</t>
  </si>
  <si>
    <t>FeO</t>
  </si>
  <si>
    <t>Cr2O3</t>
  </si>
  <si>
    <t>V2O3</t>
  </si>
  <si>
    <t>SrO</t>
  </si>
  <si>
    <t>ZnO</t>
  </si>
  <si>
    <t>NiO</t>
  </si>
  <si>
    <t>CoO</t>
  </si>
  <si>
    <t>F</t>
  </si>
  <si>
    <t>Wo</t>
  </si>
  <si>
    <t>En</t>
  </si>
  <si>
    <t>Fs</t>
  </si>
  <si>
    <t>OPX_Matokulma_1</t>
  </si>
  <si>
    <t>Opx_Matokulma</t>
  </si>
  <si>
    <t>OPX_Matokulma_2</t>
  </si>
  <si>
    <t>OPX_Matokulma_3</t>
  </si>
  <si>
    <t>OPX_Matokulma_4</t>
  </si>
  <si>
    <t>OPX_Matokulma_5</t>
  </si>
  <si>
    <t>OPX_Matokulma_6</t>
  </si>
  <si>
    <t>OPX_Matokulma_7</t>
  </si>
  <si>
    <t>OPX_Matokulma_8</t>
  </si>
  <si>
    <t>OPX_Matokulma_9</t>
  </si>
  <si>
    <t>OPX_Matokulma_10</t>
  </si>
  <si>
    <t>OPX_Matokulma_11</t>
  </si>
  <si>
    <t>OPX_Matokulma_12</t>
  </si>
  <si>
    <t>OPX_Matokulma_13</t>
  </si>
  <si>
    <t>OPX_Matokulma_14</t>
  </si>
  <si>
    <t>OPX_Matokulma_15</t>
  </si>
  <si>
    <t>OPX_Matokulma_16</t>
  </si>
  <si>
    <t>OPX_Matokulma_17</t>
  </si>
  <si>
    <t>OPX_Matokulma_18</t>
  </si>
  <si>
    <t>OPX_Matokulma_19</t>
  </si>
  <si>
    <t>OPX_Matokulma_20</t>
  </si>
  <si>
    <t>CPX_Matokulma_1</t>
  </si>
  <si>
    <t>Cpx_Matokulma</t>
  </si>
  <si>
    <t>CPX_Matokulma_2</t>
  </si>
  <si>
    <t>CPX_Matokulma_3</t>
  </si>
  <si>
    <t>CPX_Matokulma_4</t>
  </si>
  <si>
    <t>CPX_Matokulma_5</t>
  </si>
  <si>
    <t>CPX_Matokulma_6</t>
  </si>
  <si>
    <t>CPX_Matokulma_7</t>
  </si>
  <si>
    <t>CPX_Matokulma_8</t>
  </si>
  <si>
    <t>CPX_Matokulma_9</t>
  </si>
  <si>
    <t>CPX_Matokulma_10</t>
  </si>
  <si>
    <t>CPX_Matokulma_11</t>
  </si>
  <si>
    <t>CPX_Matokulma_12</t>
  </si>
  <si>
    <t>CPX_Matokulma_13</t>
  </si>
  <si>
    <t>CPX_Matokulma_14</t>
  </si>
  <si>
    <t>CPX_Matokulma_15</t>
  </si>
  <si>
    <t>CPX_Matokulma_16</t>
  </si>
  <si>
    <t>CPX_Matokulma_17</t>
  </si>
  <si>
    <t>CPX_Matokulma_18</t>
  </si>
  <si>
    <t>OPX_Palojärvi_1</t>
  </si>
  <si>
    <t>Opx_Palojärvi</t>
  </si>
  <si>
    <t>OPX_Palojärvi_2</t>
  </si>
  <si>
    <t>OPX_Palojärvi_3</t>
  </si>
  <si>
    <t>OPX_Palojärvi_4</t>
  </si>
  <si>
    <t>OPX_Palojärvi_5</t>
  </si>
  <si>
    <t>OPX_Palojärvi_6</t>
  </si>
  <si>
    <t>OPX_Palojärvi_7</t>
  </si>
  <si>
    <t>OPX_Palojärvi_8</t>
  </si>
  <si>
    <t>OPX_Palojärvi_9</t>
  </si>
  <si>
    <t>OPX_Palojärvi_10</t>
  </si>
  <si>
    <t>OPX_Palojärvi_11</t>
  </si>
  <si>
    <t>OPX_Palojärvi_12</t>
  </si>
  <si>
    <t>OPX_Palojärvi_13</t>
  </si>
  <si>
    <t>OPX_Palojärvi_14</t>
  </si>
  <si>
    <t>OPX_Palojärvi_15</t>
  </si>
  <si>
    <t>OPX_Palojärvi_16</t>
  </si>
  <si>
    <t>OPX_Palojärvi_17</t>
  </si>
  <si>
    <t>OPX_Palojärvi_18</t>
  </si>
  <si>
    <t>OPX_Palojärvi_19</t>
  </si>
  <si>
    <t>OPX_Palojärvi_20</t>
  </si>
  <si>
    <t>OPX_Palojärvi_21</t>
  </si>
  <si>
    <t>OPX_Palojärvi_22</t>
  </si>
  <si>
    <t>OPX_Palojärvi_23</t>
  </si>
  <si>
    <t>OPX_Palojärvi_24</t>
  </si>
  <si>
    <t>OPX_Palojärvi_25</t>
  </si>
  <si>
    <t>CPX_Palojärvi_1</t>
  </si>
  <si>
    <t>Cpx_Palojärvi</t>
  </si>
  <si>
    <t>CPX_Palojärvi_2</t>
  </si>
  <si>
    <t>CPX_Palojärvi_3</t>
  </si>
  <si>
    <t>CPX_Palojärvi_4</t>
  </si>
  <si>
    <t>CPX_Palojärvi_5</t>
  </si>
  <si>
    <t>CPX_Palojärvi_6</t>
  </si>
  <si>
    <t>CPX_Palojärvi_7</t>
  </si>
  <si>
    <t>CPX_Palojärvi_8</t>
  </si>
  <si>
    <t>CPX_Palojärvi_9</t>
  </si>
  <si>
    <t>CPX_Palojärvi_10</t>
  </si>
  <si>
    <t>CPX_Palojärvi_11</t>
  </si>
  <si>
    <t>CPX_Palojärvi_12</t>
  </si>
  <si>
    <t>CPX_Palojärvi_13</t>
  </si>
  <si>
    <t>CPX_Palojärvi_14</t>
  </si>
  <si>
    <t>CPX_Palojärvi_15</t>
  </si>
  <si>
    <t>CPX_Palojärvi_16</t>
  </si>
  <si>
    <t>CPX_Palojärvi_17</t>
  </si>
  <si>
    <t>CPX_Palojärvi_18</t>
  </si>
  <si>
    <t>CPX_Palojärvi_19</t>
  </si>
  <si>
    <t>CPX_Palojärvi_20</t>
  </si>
  <si>
    <t>AMP_Palojärvi_1</t>
  </si>
  <si>
    <t>Amp_Palojärvi</t>
  </si>
  <si>
    <t>magnesio-hastingsite</t>
  </si>
  <si>
    <t>AMP_Palojärvi_2</t>
  </si>
  <si>
    <t>magnesio-ferri-hornblende</t>
  </si>
  <si>
    <t>AMP_Palojärvi_3</t>
  </si>
  <si>
    <t>AMP_Palojärvi_4</t>
  </si>
  <si>
    <t>cummingtonite</t>
  </si>
  <si>
    <t>AMP_Palojärvi_5</t>
  </si>
  <si>
    <t>AMP_Palojärvi_6</t>
  </si>
  <si>
    <t>AMP_Palojärvi_7</t>
  </si>
  <si>
    <t>AMP_Palojärvi_8</t>
  </si>
  <si>
    <t>AMP_Palojärvi_9</t>
  </si>
  <si>
    <t>actinolite</t>
  </si>
  <si>
    <t>AMP_Palojärvi_10</t>
  </si>
  <si>
    <t>AMP_Palojärvi_11</t>
  </si>
  <si>
    <t>AMP_Palojärvi_12</t>
  </si>
  <si>
    <t>AMP_Palojärvi_13</t>
  </si>
  <si>
    <t>AMP_Palojärvi_14</t>
  </si>
  <si>
    <t>AMP_Palojärvi_15</t>
  </si>
  <si>
    <t>AMP_Palojärvi_16</t>
  </si>
  <si>
    <t>Rimming cpx</t>
  </si>
  <si>
    <t>AMP_Palojärvi_17</t>
  </si>
  <si>
    <t>AMP_Palojärvi_18</t>
  </si>
  <si>
    <t>AMP_Palojärvi_19</t>
  </si>
  <si>
    <t>AMP_Palojärvi_20</t>
  </si>
  <si>
    <t>Ti-rich magnesio-hastingsite</t>
  </si>
  <si>
    <t>AMP_Palojärvi_21</t>
  </si>
  <si>
    <t>AMP_Palojärvi_22</t>
  </si>
  <si>
    <t>AMP_Palojärvi_23</t>
  </si>
  <si>
    <t>AMP_Palojärvi_24</t>
  </si>
  <si>
    <t>AMP_Palojärvi_25</t>
  </si>
  <si>
    <t>AMP_Palojärvi_26</t>
  </si>
  <si>
    <t>magnesio-hornblende</t>
  </si>
  <si>
    <t>AMP_Matokulma_1</t>
  </si>
  <si>
    <t>Amp_Matokulma</t>
  </si>
  <si>
    <t>Core</t>
  </si>
  <si>
    <t>AMP_Matokulma_2</t>
  </si>
  <si>
    <t>Rim</t>
  </si>
  <si>
    <t>AMP_Matokulma_3</t>
  </si>
  <si>
    <t>pargasite</t>
  </si>
  <si>
    <t>AMP_Matokulma_4</t>
  </si>
  <si>
    <t>AMP_Matokulma_5</t>
  </si>
  <si>
    <t>AMP_Matokulma_6</t>
  </si>
  <si>
    <t>AMP_Matokulma_7</t>
  </si>
  <si>
    <t>AMP_Matokulma_8</t>
  </si>
  <si>
    <t>AMP_Matokulma_9</t>
  </si>
  <si>
    <t>AMP_Matokulma_10</t>
  </si>
  <si>
    <t>AMP_Matokulma_11</t>
  </si>
  <si>
    <t>AMP_Matokulma_12</t>
  </si>
  <si>
    <t>AMP_Matokulma_13</t>
  </si>
  <si>
    <t>AMP_Matokulma_14</t>
  </si>
  <si>
    <t>AMP_Matokulma_15</t>
  </si>
  <si>
    <t>AMP_Matokulma_16</t>
  </si>
  <si>
    <t>AMP_Matokulma_17</t>
  </si>
  <si>
    <t>AMP_Matokulma_18</t>
  </si>
  <si>
    <t>AMP_Matokulma_19</t>
  </si>
  <si>
    <t>AMP_Matokulma_20</t>
  </si>
  <si>
    <t>AMP_Matokulma_21</t>
  </si>
  <si>
    <t>Within poikilitic opx</t>
  </si>
  <si>
    <t>AMP_Matokulma_22</t>
  </si>
  <si>
    <t>OL_Palojärvi_1</t>
  </si>
  <si>
    <t>Ol_Palojärvi</t>
  </si>
  <si>
    <t>OL_Palojärvi_2</t>
  </si>
  <si>
    <t>OL_Palojärvi_3</t>
  </si>
  <si>
    <t>OL_Palojärvi_4</t>
  </si>
  <si>
    <t>OL_Palojärvi_5</t>
  </si>
  <si>
    <t>OL_Palojärvi_6</t>
  </si>
  <si>
    <t>OL_Palojärvi_7</t>
  </si>
  <si>
    <t>OL_Palojärvi_8</t>
  </si>
  <si>
    <t>OL_Palojärvi_9</t>
  </si>
  <si>
    <t>1. Whole-rock chemistry</t>
  </si>
  <si>
    <t>2. Mineral chemistry</t>
  </si>
  <si>
    <t>3. Nd isotope results</t>
  </si>
  <si>
    <t>4. U-Pb isotope results</t>
  </si>
  <si>
    <t>Description</t>
  </si>
  <si>
    <t>Oxide ratio</t>
  </si>
  <si>
    <t>Whole-rock Nd isotope composition of the Palojärvi leucogabbro (A2463) and Haukkavuori granite (A2464)</t>
  </si>
  <si>
    <t>Sheet</t>
  </si>
  <si>
    <t>N</t>
  </si>
  <si>
    <t>E</t>
  </si>
  <si>
    <t>ETRS-TM35FIN (EPSG: 3067)</t>
  </si>
  <si>
    <t>Mt_Palojärvi</t>
  </si>
  <si>
    <t>Mt_Palojärvi_1</t>
  </si>
  <si>
    <t>Mt_Palojärvi_2</t>
  </si>
  <si>
    <t>Ilm_Palojärvi_1</t>
  </si>
  <si>
    <t>Ilm_Palojärvi_2</t>
  </si>
  <si>
    <t>Ilm_Palojärvi</t>
  </si>
  <si>
    <t>Ilm_Palojärvi_3</t>
  </si>
  <si>
    <t>Mt_Palojärvi_3</t>
  </si>
  <si>
    <t>Rimming cpx, inclusion in poikilitic amphibole(AMP_Matokulma_21), within poikilitic opx (cpx-&gt;amp-&gt;amp-&gt;opx)</t>
  </si>
  <si>
    <r>
      <t>MgO</t>
    </r>
    <r>
      <rPr>
        <vertAlign val="subscript"/>
        <sz val="10"/>
        <rFont val="Calibri Light"/>
        <family val="2"/>
        <scheme val="major"/>
      </rPr>
      <t>liq</t>
    </r>
    <r>
      <rPr>
        <sz val="10"/>
        <rFont val="Calibri Light"/>
        <family val="2"/>
        <scheme val="major"/>
      </rPr>
      <t xml:space="preserve"> wt-% (kD = 0.23, orthopyroxene)</t>
    </r>
  </si>
  <si>
    <r>
      <t>MgO</t>
    </r>
    <r>
      <rPr>
        <vertAlign val="subscript"/>
        <sz val="10"/>
        <rFont val="Calibri Light"/>
        <family val="2"/>
        <scheme val="major"/>
      </rPr>
      <t>liq</t>
    </r>
    <r>
      <rPr>
        <sz val="10"/>
        <rFont val="Calibri Light"/>
        <family val="2"/>
        <scheme val="major"/>
      </rPr>
      <t xml:space="preserve"> wt-% (kD = 0.33, olivine)</t>
    </r>
  </si>
  <si>
    <t>Mg# (molar 100*MgO/(MgO+FeO))</t>
  </si>
  <si>
    <t xml:space="preserve">Molar MgO/FeO </t>
  </si>
  <si>
    <t>Amphibole classification</t>
  </si>
  <si>
    <t>Whole-rock chemistry results for the studied intrusions. Major element oxides and selected minor and trace elements were analyzed with WD-XRF. Trace elements were determined with solution ICP-MS or ICP-OES for selected samples.</t>
  </si>
  <si>
    <t>EPMA results of the analyzed mineral phases and mineral chemical calculations.</t>
  </si>
  <si>
    <t>Nd isotope results of the age determination samples.</t>
  </si>
  <si>
    <t>U-Pb isotope results of the studied Palojärvi leucogabbro (A2643) and granite (A264) samples.</t>
  </si>
  <si>
    <t>Analyzed with ICP-OES</t>
  </si>
  <si>
    <r>
      <rPr>
        <sz val="11"/>
        <color theme="1"/>
        <rFont val="Calibri"/>
        <family val="2"/>
        <scheme val="minor"/>
      </rPr>
      <t xml:space="preserve">Electronic appendix A to  "Mafic-ultramafic intrusions of Matokulma, Palojärvi, and Hongonniittu within the Central Finland Granitoid Complex with special reference  
to their petrogenesis and ore potential"; </t>
    </r>
    <r>
      <rPr>
        <b/>
        <sz val="11"/>
        <color theme="1"/>
        <rFont val="Calibri"/>
        <family val="2"/>
        <scheme val="minor"/>
      </rPr>
      <t>Karvinen, S., Makkonen, H.V., Mikkola, P., Rämö, O.T., Huhma, H., Niskanen, 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</si>
</sst>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2" x14ac:knownFonts="1">
    <font>
      <sz val="11"/>
      <color theme="1"/>
      <name val="Calibri"/>
      <family val="2"/>
      <scheme val="minor"/>
    </font>
    <font>
      <i/>
      <sz val="9.5"/>
      <color rgb="FF000000"/>
      <name val="Times New Roman"/>
      <family val="1"/>
    </font>
    <font>
      <sz val="9.5"/>
      <color rgb="FF000000"/>
      <name val="Times New Roman"/>
      <family val="1"/>
    </font>
    <font>
      <vertAlign val="superscript"/>
      <sz val="9.5"/>
      <color rgb="FF000000"/>
      <name val="Times New Roman"/>
      <family val="1"/>
    </font>
    <font>
      <sz val="9"/>
      <color rgb="FF000000"/>
      <name val="Times New Roman"/>
      <family val="1"/>
    </font>
    <font>
      <sz val="9.5"/>
      <color theme="1"/>
      <name val="Times New Roman"/>
      <family val="1"/>
    </font>
    <font>
      <sz val="11"/>
      <color rgb="FF000000"/>
      <name val="Symbol"/>
      <family val="1"/>
      <charset val="2"/>
    </font>
    <font>
      <vertAlign val="subscript"/>
      <sz val="9.5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i/>
      <vertAlign val="subscript"/>
      <sz val="11"/>
      <color rgb="FF000000"/>
      <name val="Times New Roman"/>
      <family val="1"/>
    </font>
    <font>
      <sz val="9.5"/>
      <color rgb="FF000000"/>
      <name val="Symbol"/>
      <family val="1"/>
      <charset val="2"/>
    </font>
    <font>
      <vertAlign val="superscript"/>
      <sz val="9"/>
      <color rgb="FF000000"/>
      <name val="Times New Roman"/>
      <family val="1"/>
    </font>
    <font>
      <sz val="10"/>
      <name val="Arial Narrow"/>
      <family val="2"/>
    </font>
    <font>
      <i/>
      <sz val="10"/>
      <name val="Arial Narrow"/>
      <family val="2"/>
    </font>
    <font>
      <i/>
      <sz val="10"/>
      <name val="Symbol"/>
      <family val="1"/>
      <charset val="2"/>
    </font>
    <font>
      <vertAlign val="superscript"/>
      <sz val="10"/>
      <name val="Arial Narrow"/>
      <family val="2"/>
    </font>
    <font>
      <sz val="10"/>
      <name val="Symbol"/>
      <family val="1"/>
      <charset val="2"/>
    </font>
    <font>
      <b/>
      <sz val="10"/>
      <name val="Arial Narrow"/>
      <family val="2"/>
    </font>
    <font>
      <strike/>
      <sz val="10"/>
      <name val="Arial Narrow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72"/>
      <name val="Times New Roman"/>
      <family val="1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vertAlign val="subscript"/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5" borderId="0" applyNumberFormat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164" fontId="12" fillId="0" borderId="4" xfId="0" applyNumberFormat="1" applyFont="1" applyBorder="1"/>
    <xf numFmtId="1" fontId="12" fillId="0" borderId="4" xfId="0" applyNumberFormat="1" applyFont="1" applyBorder="1"/>
    <xf numFmtId="1" fontId="12" fillId="0" borderId="3" xfId="0" applyNumberFormat="1" applyFont="1" applyBorder="1"/>
    <xf numFmtId="1" fontId="12" fillId="0" borderId="5" xfId="0" applyNumberFormat="1" applyFont="1" applyBorder="1"/>
    <xf numFmtId="165" fontId="13" fillId="0" borderId="3" xfId="0" applyNumberFormat="1" applyFont="1" applyBorder="1"/>
    <xf numFmtId="165" fontId="12" fillId="0" borderId="3" xfId="0" applyNumberFormat="1" applyFont="1" applyBorder="1"/>
    <xf numFmtId="165" fontId="12" fillId="0" borderId="5" xfId="0" applyNumberFormat="1" applyFont="1" applyBorder="1"/>
    <xf numFmtId="2" fontId="12" fillId="0" borderId="4" xfId="0" applyNumberFormat="1" applyFont="1" applyBorder="1"/>
    <xf numFmtId="1" fontId="13" fillId="0" borderId="4" xfId="0" applyNumberFormat="1" applyFont="1" applyBorder="1"/>
    <xf numFmtId="1" fontId="13" fillId="0" borderId="3" xfId="0" applyNumberFormat="1" applyFont="1" applyBorder="1"/>
    <xf numFmtId="1" fontId="13" fillId="0" borderId="2" xfId="0" applyNumberFormat="1" applyFont="1" applyBorder="1" applyAlignment="1">
      <alignment horizontal="right"/>
    </xf>
    <xf numFmtId="1" fontId="12" fillId="0" borderId="2" xfId="0" applyNumberFormat="1" applyFont="1" applyBorder="1"/>
    <xf numFmtId="1" fontId="12" fillId="0" borderId="6" xfId="0" applyNumberFormat="1" applyFont="1" applyBorder="1"/>
    <xf numFmtId="1" fontId="12" fillId="0" borderId="0" xfId="0" applyNumberFormat="1" applyFont="1"/>
    <xf numFmtId="0" fontId="12" fillId="0" borderId="1" xfId="0" applyFont="1" applyBorder="1"/>
    <xf numFmtId="164" fontId="15" fillId="0" borderId="7" xfId="0" applyNumberFormat="1" applyFont="1" applyBorder="1"/>
    <xf numFmtId="1" fontId="12" fillId="0" borderId="7" xfId="0" applyNumberFormat="1" applyFont="1" applyBorder="1"/>
    <xf numFmtId="1" fontId="12" fillId="0" borderId="1" xfId="0" applyNumberFormat="1" applyFont="1" applyBorder="1"/>
    <xf numFmtId="1" fontId="12" fillId="0" borderId="8" xfId="0" applyNumberFormat="1" applyFont="1" applyBorder="1"/>
    <xf numFmtId="165" fontId="15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2" fontId="12" fillId="0" borderId="0" xfId="0" applyNumberFormat="1" applyFont="1"/>
    <xf numFmtId="0" fontId="17" fillId="0" borderId="0" xfId="0" applyFont="1"/>
    <xf numFmtId="0" fontId="18" fillId="0" borderId="0" xfId="0" applyFont="1"/>
    <xf numFmtId="164" fontId="18" fillId="0" borderId="0" xfId="0" applyNumberFormat="1" applyFont="1"/>
    <xf numFmtId="1" fontId="18" fillId="0" borderId="0" xfId="0" applyNumberFormat="1" applyFont="1"/>
    <xf numFmtId="165" fontId="18" fillId="0" borderId="0" xfId="0" applyNumberFormat="1" applyFont="1"/>
    <xf numFmtId="2" fontId="18" fillId="0" borderId="0" xfId="0" applyNumberFormat="1" applyFont="1"/>
    <xf numFmtId="1" fontId="18" fillId="3" borderId="0" xfId="0" applyNumberFormat="1" applyFont="1" applyFill="1"/>
    <xf numFmtId="1" fontId="18" fillId="4" borderId="0" xfId="0" applyNumberFormat="1" applyFont="1" applyFill="1"/>
    <xf numFmtId="0" fontId="21" fillId="0" borderId="0" xfId="0" applyFont="1"/>
    <xf numFmtId="0" fontId="22" fillId="0" borderId="0" xfId="0" applyFont="1"/>
    <xf numFmtId="0" fontId="23" fillId="6" borderId="11" xfId="0" applyFont="1" applyFill="1" applyBorder="1" applyAlignment="1">
      <alignment horizontal="left" vertical="top" wrapText="1"/>
    </xf>
    <xf numFmtId="0" fontId="21" fillId="0" borderId="0" xfId="0" quotePrefix="1" applyFont="1" applyAlignment="1">
      <alignment horizontal="center"/>
    </xf>
    <xf numFmtId="2" fontId="21" fillId="0" borderId="0" xfId="0" applyNumberFormat="1" applyFont="1"/>
    <xf numFmtId="166" fontId="21" fillId="0" borderId="0" xfId="0" applyNumberFormat="1" applyFont="1"/>
    <xf numFmtId="0" fontId="22" fillId="0" borderId="0" xfId="0" quotePrefix="1" applyFont="1" applyAlignment="1">
      <alignment horizontal="center"/>
    </xf>
    <xf numFmtId="2" fontId="21" fillId="0" borderId="0" xfId="0" applyNumberFormat="1" applyFont="1" applyAlignment="1">
      <alignment vertical="center"/>
    </xf>
    <xf numFmtId="164" fontId="21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/>
    <xf numFmtId="0" fontId="29" fillId="0" borderId="0" xfId="0" applyFont="1"/>
    <xf numFmtId="0" fontId="29" fillId="0" borderId="0" xfId="0" applyFont="1" applyAlignment="1">
      <alignment vertical="center" wrapText="1"/>
    </xf>
    <xf numFmtId="0" fontId="29" fillId="0" borderId="10" xfId="0" applyFont="1" applyBorder="1" applyAlignment="1">
      <alignment wrapText="1"/>
    </xf>
    <xf numFmtId="0" fontId="29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2" fontId="25" fillId="0" borderId="0" xfId="0" applyNumberFormat="1" applyFont="1"/>
    <xf numFmtId="2" fontId="24" fillId="0" borderId="0" xfId="0" applyNumberFormat="1" applyFont="1"/>
    <xf numFmtId="0" fontId="24" fillId="0" borderId="0" xfId="0" applyFont="1"/>
    <xf numFmtId="0" fontId="25" fillId="0" borderId="0" xfId="0" applyFont="1"/>
    <xf numFmtId="165" fontId="25" fillId="0" borderId="0" xfId="0" applyNumberFormat="1" applyFont="1"/>
    <xf numFmtId="0" fontId="25" fillId="0" borderId="0" xfId="1" applyFont="1" applyFill="1" applyBorder="1" applyAlignment="1"/>
    <xf numFmtId="166" fontId="25" fillId="0" borderId="0" xfId="0" applyNumberFormat="1" applyFont="1"/>
    <xf numFmtId="2" fontId="25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4" fontId="31" fillId="0" borderId="0" xfId="0" applyNumberFormat="1" applyFont="1"/>
    <xf numFmtId="0" fontId="31" fillId="0" borderId="0" xfId="0" applyFont="1"/>
    <xf numFmtId="2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left"/>
    </xf>
    <xf numFmtId="2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164" fontId="25" fillId="0" borderId="0" xfId="0" applyNumberFormat="1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1" fontId="25" fillId="0" borderId="0" xfId="0" applyNumberFormat="1" applyFont="1"/>
    <xf numFmtId="2" fontId="28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left"/>
    </xf>
    <xf numFmtId="2" fontId="28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4" fontId="0" fillId="0" borderId="0" xfId="0" applyNumberFormat="1"/>
    <xf numFmtId="165" fontId="28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left"/>
    </xf>
    <xf numFmtId="0" fontId="29" fillId="0" borderId="10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2">
    <cellStyle name="Bad" xfId="1" builtinId="27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27D2-E296-4AA5-84B5-57B3D5547D60}">
  <dimension ref="A1:B6"/>
  <sheetViews>
    <sheetView tabSelected="1" workbookViewId="0">
      <selection activeCell="A2" sqref="A2"/>
    </sheetView>
  </sheetViews>
  <sheetFormatPr defaultRowHeight="15" x14ac:dyDescent="0.25"/>
  <cols>
    <col min="1" max="1" width="22.7109375" customWidth="1"/>
    <col min="2" max="2" width="127" customWidth="1"/>
  </cols>
  <sheetData>
    <row r="1" spans="1:2" ht="60" customHeight="1" x14ac:dyDescent="0.25">
      <c r="A1" s="118" t="s">
        <v>423</v>
      </c>
      <c r="B1" s="118"/>
    </row>
    <row r="2" spans="1:2" x14ac:dyDescent="0.25">
      <c r="A2" s="65" t="s">
        <v>400</v>
      </c>
      <c r="B2" s="65" t="s">
        <v>397</v>
      </c>
    </row>
    <row r="3" spans="1:2" ht="30" x14ac:dyDescent="0.25">
      <c r="A3" s="71" t="s">
        <v>393</v>
      </c>
      <c r="B3" s="70" t="s">
        <v>418</v>
      </c>
    </row>
    <row r="4" spans="1:2" x14ac:dyDescent="0.25">
      <c r="A4" s="71" t="s">
        <v>394</v>
      </c>
      <c r="B4" t="s">
        <v>419</v>
      </c>
    </row>
    <row r="5" spans="1:2" x14ac:dyDescent="0.25">
      <c r="A5" s="71" t="s">
        <v>395</v>
      </c>
      <c r="B5" t="s">
        <v>420</v>
      </c>
    </row>
    <row r="6" spans="1:2" x14ac:dyDescent="0.25">
      <c r="A6" s="71" t="s">
        <v>396</v>
      </c>
      <c r="B6" t="s">
        <v>421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5C124-9491-4810-8C38-F1AE22304616}">
  <dimension ref="A1:BN70"/>
  <sheetViews>
    <sheetView zoomScale="85" zoomScaleNormal="85" workbookViewId="0">
      <pane xSplit="1" topLeftCell="AI1" activePane="topRight" state="frozen"/>
      <selection pane="topRight" activeCell="AS56" sqref="AS56"/>
    </sheetView>
  </sheetViews>
  <sheetFormatPr defaultRowHeight="15" x14ac:dyDescent="0.25"/>
  <cols>
    <col min="1" max="1" width="15.42578125" bestFit="1" customWidth="1"/>
    <col min="2" max="2" width="8.140625" bestFit="1" customWidth="1"/>
    <col min="3" max="3" width="7.140625" bestFit="1" customWidth="1"/>
    <col min="4" max="4" width="14.5703125" bestFit="1" customWidth="1"/>
    <col min="15" max="15" width="11.5703125" customWidth="1"/>
    <col min="16" max="16" width="10.28515625" bestFit="1" customWidth="1"/>
    <col min="42" max="42" width="11.5703125" customWidth="1"/>
    <col min="46" max="46" width="21" bestFit="1" customWidth="1"/>
    <col min="47" max="47" width="22.140625" bestFit="1" customWidth="1"/>
  </cols>
  <sheetData>
    <row r="1" spans="1:66" ht="60" customHeight="1" x14ac:dyDescent="0.25">
      <c r="A1" s="66"/>
      <c r="B1" s="113" t="s">
        <v>403</v>
      </c>
      <c r="C1" s="113"/>
      <c r="D1" s="66"/>
      <c r="E1" s="112" t="s">
        <v>81</v>
      </c>
      <c r="F1" s="112"/>
      <c r="G1" s="112"/>
      <c r="H1" s="112"/>
      <c r="I1" s="112"/>
      <c r="J1" s="112"/>
      <c r="K1" s="112"/>
      <c r="L1" s="112"/>
      <c r="M1" s="112"/>
      <c r="N1" s="112"/>
      <c r="O1" s="67" t="s">
        <v>221</v>
      </c>
      <c r="P1" s="69" t="s">
        <v>398</v>
      </c>
      <c r="Q1" s="112" t="s">
        <v>81</v>
      </c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68" t="s">
        <v>82</v>
      </c>
      <c r="AQ1" s="106" t="s">
        <v>422</v>
      </c>
      <c r="AR1" s="107"/>
      <c r="AS1" s="108"/>
      <c r="AT1" s="105" t="s">
        <v>83</v>
      </c>
      <c r="AU1" s="105" t="s">
        <v>422</v>
      </c>
      <c r="AV1" s="109" t="s">
        <v>83</v>
      </c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1"/>
    </row>
    <row r="2" spans="1:66" x14ac:dyDescent="0.25">
      <c r="A2" s="54" t="s">
        <v>84</v>
      </c>
      <c r="B2" s="54" t="s">
        <v>401</v>
      </c>
      <c r="C2" s="54" t="s">
        <v>402</v>
      </c>
      <c r="D2" s="54" t="s">
        <v>86</v>
      </c>
      <c r="E2" s="54" t="s">
        <v>87</v>
      </c>
      <c r="F2" s="54" t="s">
        <v>88</v>
      </c>
      <c r="G2" s="54" t="s">
        <v>89</v>
      </c>
      <c r="H2" s="54" t="s">
        <v>90</v>
      </c>
      <c r="I2" s="54" t="s">
        <v>91</v>
      </c>
      <c r="J2" s="54" t="s">
        <v>92</v>
      </c>
      <c r="K2" s="54" t="s">
        <v>93</v>
      </c>
      <c r="L2" s="54" t="s">
        <v>94</v>
      </c>
      <c r="M2" s="54" t="s">
        <v>95</v>
      </c>
      <c r="N2" s="54" t="s">
        <v>96</v>
      </c>
      <c r="O2" s="54" t="s">
        <v>97</v>
      </c>
      <c r="P2" s="54" t="s">
        <v>98</v>
      </c>
      <c r="Q2" s="54" t="s">
        <v>99</v>
      </c>
      <c r="R2" s="54" t="s">
        <v>100</v>
      </c>
      <c r="S2" s="54" t="s">
        <v>101</v>
      </c>
      <c r="T2" s="54" t="s">
        <v>102</v>
      </c>
      <c r="U2" s="54" t="s">
        <v>103</v>
      </c>
      <c r="V2" s="54" t="s">
        <v>104</v>
      </c>
      <c r="W2" s="54" t="s">
        <v>105</v>
      </c>
      <c r="X2" s="54" t="s">
        <v>106</v>
      </c>
      <c r="Y2" s="54" t="s">
        <v>107</v>
      </c>
      <c r="Z2" s="54" t="s">
        <v>108</v>
      </c>
      <c r="AA2" s="54" t="s">
        <v>109</v>
      </c>
      <c r="AB2" s="54" t="s">
        <v>110</v>
      </c>
      <c r="AC2" s="54" t="s">
        <v>22</v>
      </c>
      <c r="AD2" s="54" t="s">
        <v>111</v>
      </c>
      <c r="AE2" s="54" t="s">
        <v>112</v>
      </c>
      <c r="AF2" s="54" t="s">
        <v>113</v>
      </c>
      <c r="AG2" s="54" t="s">
        <v>114</v>
      </c>
      <c r="AH2" s="54" t="s">
        <v>115</v>
      </c>
      <c r="AI2" s="54" t="s">
        <v>116</v>
      </c>
      <c r="AJ2" s="54" t="s">
        <v>16</v>
      </c>
      <c r="AK2" s="54" t="s">
        <v>15</v>
      </c>
      <c r="AL2" s="54" t="s">
        <v>117</v>
      </c>
      <c r="AM2" s="54" t="s">
        <v>85</v>
      </c>
      <c r="AN2" s="54" t="s">
        <v>118</v>
      </c>
      <c r="AO2" s="54" t="s">
        <v>119</v>
      </c>
      <c r="AP2" s="54" t="s">
        <v>120</v>
      </c>
      <c r="AQ2" s="56" t="s">
        <v>114</v>
      </c>
      <c r="AR2" s="56" t="s">
        <v>117</v>
      </c>
      <c r="AS2" s="56" t="s">
        <v>121</v>
      </c>
      <c r="AT2" s="56" t="s">
        <v>111</v>
      </c>
      <c r="AU2" s="56" t="s">
        <v>85</v>
      </c>
      <c r="AV2" s="56" t="s">
        <v>109</v>
      </c>
      <c r="AW2" s="56" t="s">
        <v>107</v>
      </c>
      <c r="AX2" s="56" t="s">
        <v>102</v>
      </c>
      <c r="AY2" s="56" t="s">
        <v>122</v>
      </c>
      <c r="AZ2" s="56" t="s">
        <v>123</v>
      </c>
      <c r="BA2" s="56" t="s">
        <v>124</v>
      </c>
      <c r="BB2" s="56" t="s">
        <v>125</v>
      </c>
      <c r="BC2" s="56" t="s">
        <v>126</v>
      </c>
      <c r="BD2" s="56" t="s">
        <v>127</v>
      </c>
      <c r="BE2" s="56" t="s">
        <v>128</v>
      </c>
      <c r="BF2" s="56" t="s">
        <v>129</v>
      </c>
      <c r="BG2" s="56" t="s">
        <v>130</v>
      </c>
      <c r="BH2" s="56" t="s">
        <v>131</v>
      </c>
      <c r="BI2" s="56" t="s">
        <v>132</v>
      </c>
      <c r="BJ2" s="56" t="s">
        <v>133</v>
      </c>
      <c r="BK2" s="56" t="s">
        <v>134</v>
      </c>
      <c r="BL2" s="56" t="s">
        <v>135</v>
      </c>
      <c r="BM2" s="56" t="s">
        <v>16</v>
      </c>
      <c r="BN2" s="56" t="s">
        <v>15</v>
      </c>
    </row>
    <row r="3" spans="1:66" x14ac:dyDescent="0.25">
      <c r="A3" s="54" t="s">
        <v>136</v>
      </c>
      <c r="B3" s="57">
        <v>6872212</v>
      </c>
      <c r="C3" s="57">
        <v>390666</v>
      </c>
      <c r="D3" s="54" t="s">
        <v>137</v>
      </c>
      <c r="E3" s="54">
        <v>50.09</v>
      </c>
      <c r="F3" s="54">
        <v>0.47</v>
      </c>
      <c r="G3" s="54">
        <v>11.7</v>
      </c>
      <c r="H3" s="58">
        <v>9.7611060000000016</v>
      </c>
      <c r="I3" s="54">
        <v>0.2</v>
      </c>
      <c r="J3" s="54">
        <v>12.65</v>
      </c>
      <c r="K3" s="54">
        <v>12.49</v>
      </c>
      <c r="L3" s="54">
        <v>1.02</v>
      </c>
      <c r="M3" s="54">
        <v>0.4</v>
      </c>
      <c r="N3" s="54">
        <v>0.02</v>
      </c>
      <c r="O3" s="54">
        <v>72.900000000000006</v>
      </c>
      <c r="P3" s="59">
        <f t="shared" ref="P3:P66" si="0">K3/G3</f>
        <v>1.0675213675213675</v>
      </c>
      <c r="Q3" s="54" t="s">
        <v>138</v>
      </c>
      <c r="R3" s="54">
        <v>50</v>
      </c>
      <c r="S3" s="54" t="s">
        <v>138</v>
      </c>
      <c r="T3" s="54" t="s">
        <v>138</v>
      </c>
      <c r="U3" s="54">
        <v>300</v>
      </c>
      <c r="V3" s="54">
        <v>780</v>
      </c>
      <c r="W3" s="54">
        <v>20</v>
      </c>
      <c r="X3" s="54" t="s">
        <v>138</v>
      </c>
      <c r="Y3" s="54" t="s">
        <v>138</v>
      </c>
      <c r="Z3" s="54" t="s">
        <v>138</v>
      </c>
      <c r="AA3" s="54" t="s">
        <v>138</v>
      </c>
      <c r="AB3" s="54">
        <v>100</v>
      </c>
      <c r="AC3" s="54" t="s">
        <v>138</v>
      </c>
      <c r="AD3" s="54" t="s">
        <v>138</v>
      </c>
      <c r="AE3" s="54">
        <v>200</v>
      </c>
      <c r="AF3" s="54" t="s">
        <v>138</v>
      </c>
      <c r="AG3" s="54">
        <v>30</v>
      </c>
      <c r="AH3" s="54" t="s">
        <v>138</v>
      </c>
      <c r="AI3" s="54">
        <v>350</v>
      </c>
      <c r="AJ3" s="54" t="s">
        <v>138</v>
      </c>
      <c r="AK3" s="54" t="s">
        <v>138</v>
      </c>
      <c r="AL3" s="54">
        <v>260</v>
      </c>
      <c r="AM3" s="54">
        <v>20</v>
      </c>
      <c r="AN3" s="54">
        <v>80</v>
      </c>
      <c r="AO3" s="54">
        <v>40</v>
      </c>
      <c r="AP3" s="54">
        <v>0.09</v>
      </c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</row>
    <row r="4" spans="1:66" x14ac:dyDescent="0.25">
      <c r="A4" s="54" t="s">
        <v>139</v>
      </c>
      <c r="B4" s="57">
        <v>6872212</v>
      </c>
      <c r="C4" s="57">
        <v>390668</v>
      </c>
      <c r="D4" s="54" t="s">
        <v>137</v>
      </c>
      <c r="E4" s="54">
        <v>50.16</v>
      </c>
      <c r="F4" s="54">
        <v>0.43</v>
      </c>
      <c r="G4" s="54">
        <v>15.35</v>
      </c>
      <c r="H4" s="58">
        <v>8.3730180000000001</v>
      </c>
      <c r="I4" s="54">
        <v>0.16</v>
      </c>
      <c r="J4" s="54">
        <v>9.9600000000000009</v>
      </c>
      <c r="K4" s="54">
        <v>12.17</v>
      </c>
      <c r="L4" s="54">
        <v>1.64</v>
      </c>
      <c r="M4" s="54">
        <v>0.66</v>
      </c>
      <c r="N4" s="54">
        <v>0.05</v>
      </c>
      <c r="O4" s="54">
        <v>71.2</v>
      </c>
      <c r="P4" s="59">
        <f t="shared" si="0"/>
        <v>0.79283387622149837</v>
      </c>
      <c r="Q4" s="54" t="s">
        <v>138</v>
      </c>
      <c r="R4" s="54">
        <v>70</v>
      </c>
      <c r="S4" s="54" t="s">
        <v>138</v>
      </c>
      <c r="T4" s="54" t="s">
        <v>138</v>
      </c>
      <c r="U4" s="54">
        <v>300</v>
      </c>
      <c r="V4" s="54">
        <v>630</v>
      </c>
      <c r="W4" s="54">
        <v>60</v>
      </c>
      <c r="X4" s="54" t="s">
        <v>138</v>
      </c>
      <c r="Y4" s="54" t="s">
        <v>138</v>
      </c>
      <c r="Z4" s="54" t="s">
        <v>138</v>
      </c>
      <c r="AA4" s="54" t="s">
        <v>138</v>
      </c>
      <c r="AB4" s="54">
        <v>90</v>
      </c>
      <c r="AC4" s="54" t="s">
        <v>138</v>
      </c>
      <c r="AD4" s="54" t="s">
        <v>138</v>
      </c>
      <c r="AE4" s="54">
        <v>1200</v>
      </c>
      <c r="AF4" s="54" t="s">
        <v>138</v>
      </c>
      <c r="AG4" s="54">
        <v>30</v>
      </c>
      <c r="AH4" s="54" t="s">
        <v>138</v>
      </c>
      <c r="AI4" s="54">
        <v>570</v>
      </c>
      <c r="AJ4" s="54">
        <v>30</v>
      </c>
      <c r="AK4" s="54" t="s">
        <v>138</v>
      </c>
      <c r="AL4" s="54">
        <v>220</v>
      </c>
      <c r="AM4" s="54">
        <v>10</v>
      </c>
      <c r="AN4" s="54">
        <v>70</v>
      </c>
      <c r="AO4" s="54">
        <v>50</v>
      </c>
      <c r="AP4" s="54">
        <v>0.1</v>
      </c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</row>
    <row r="5" spans="1:66" x14ac:dyDescent="0.25">
      <c r="A5" s="54" t="s">
        <v>140</v>
      </c>
      <c r="B5" s="57">
        <v>6872212</v>
      </c>
      <c r="C5" s="57">
        <v>390668</v>
      </c>
      <c r="D5" s="54" t="s">
        <v>137</v>
      </c>
      <c r="E5" s="54">
        <v>49.92</v>
      </c>
      <c r="F5" s="54">
        <v>0.4</v>
      </c>
      <c r="G5" s="54">
        <v>13.34</v>
      </c>
      <c r="H5" s="58">
        <v>9.2272259999999999</v>
      </c>
      <c r="I5" s="54">
        <v>0.19</v>
      </c>
      <c r="J5" s="54">
        <v>11.46</v>
      </c>
      <c r="K5" s="54">
        <v>12.74</v>
      </c>
      <c r="L5" s="54">
        <v>1.1599999999999999</v>
      </c>
      <c r="M5" s="54">
        <v>0.41</v>
      </c>
      <c r="N5" s="54">
        <v>0.01</v>
      </c>
      <c r="O5" s="54">
        <v>72</v>
      </c>
      <c r="P5" s="59">
        <f t="shared" si="0"/>
        <v>0.95502248875562223</v>
      </c>
      <c r="Q5" s="54" t="s">
        <v>138</v>
      </c>
      <c r="R5" s="54">
        <v>30</v>
      </c>
      <c r="S5" s="54" t="s">
        <v>138</v>
      </c>
      <c r="T5" s="54" t="s">
        <v>138</v>
      </c>
      <c r="U5" s="54">
        <v>300</v>
      </c>
      <c r="V5" s="54">
        <v>660</v>
      </c>
      <c r="W5" s="54">
        <v>40</v>
      </c>
      <c r="X5" s="54" t="s">
        <v>138</v>
      </c>
      <c r="Y5" s="54" t="s">
        <v>138</v>
      </c>
      <c r="Z5" s="54" t="s">
        <v>138</v>
      </c>
      <c r="AA5" s="54" t="s">
        <v>138</v>
      </c>
      <c r="AB5" s="54">
        <v>90</v>
      </c>
      <c r="AC5" s="54" t="s">
        <v>138</v>
      </c>
      <c r="AD5" s="54" t="s">
        <v>138</v>
      </c>
      <c r="AE5" s="54">
        <v>500</v>
      </c>
      <c r="AF5" s="54" t="s">
        <v>138</v>
      </c>
      <c r="AG5" s="54">
        <v>40</v>
      </c>
      <c r="AH5" s="54" t="s">
        <v>138</v>
      </c>
      <c r="AI5" s="54">
        <v>400</v>
      </c>
      <c r="AJ5" s="54" t="s">
        <v>138</v>
      </c>
      <c r="AK5" s="54" t="s">
        <v>138</v>
      </c>
      <c r="AL5" s="54">
        <v>240</v>
      </c>
      <c r="AM5" s="54" t="s">
        <v>138</v>
      </c>
      <c r="AN5" s="54">
        <v>80</v>
      </c>
      <c r="AO5" s="54">
        <v>30</v>
      </c>
      <c r="AP5" s="54">
        <v>7.0000000000000007E-2</v>
      </c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</row>
    <row r="6" spans="1:66" x14ac:dyDescent="0.25">
      <c r="A6" s="54" t="s">
        <v>141</v>
      </c>
      <c r="B6" s="57">
        <v>6872212</v>
      </c>
      <c r="C6" s="57">
        <v>390668</v>
      </c>
      <c r="D6" s="54" t="s">
        <v>137</v>
      </c>
      <c r="E6" s="54">
        <v>51.07</v>
      </c>
      <c r="F6" s="54">
        <v>0.61</v>
      </c>
      <c r="G6" s="54">
        <v>10.67</v>
      </c>
      <c r="H6" s="58">
        <v>10.63311</v>
      </c>
      <c r="I6" s="54">
        <v>0.21</v>
      </c>
      <c r="J6" s="54">
        <v>11.8</v>
      </c>
      <c r="K6" s="54">
        <v>12.16</v>
      </c>
      <c r="L6" s="54">
        <v>1.1599999999999999</v>
      </c>
      <c r="M6" s="54">
        <v>0.36</v>
      </c>
      <c r="N6" s="54">
        <v>0.03</v>
      </c>
      <c r="O6" s="54">
        <v>69.7</v>
      </c>
      <c r="P6" s="59">
        <f t="shared" si="0"/>
        <v>1.1396438612933459</v>
      </c>
      <c r="Q6" s="54" t="s">
        <v>138</v>
      </c>
      <c r="R6" s="54">
        <v>50</v>
      </c>
      <c r="S6" s="54" t="s">
        <v>138</v>
      </c>
      <c r="T6" s="54" t="s">
        <v>138</v>
      </c>
      <c r="U6" s="54">
        <v>300</v>
      </c>
      <c r="V6" s="54">
        <v>760</v>
      </c>
      <c r="W6" s="54">
        <v>50</v>
      </c>
      <c r="X6" s="54" t="s">
        <v>138</v>
      </c>
      <c r="Y6" s="54" t="s">
        <v>138</v>
      </c>
      <c r="Z6" s="54" t="s">
        <v>138</v>
      </c>
      <c r="AA6" s="54" t="s">
        <v>138</v>
      </c>
      <c r="AB6" s="54">
        <v>60</v>
      </c>
      <c r="AC6" s="54" t="s">
        <v>138</v>
      </c>
      <c r="AD6" s="54" t="s">
        <v>138</v>
      </c>
      <c r="AE6" s="54">
        <v>1100</v>
      </c>
      <c r="AF6" s="54" t="s">
        <v>138</v>
      </c>
      <c r="AG6" s="54">
        <v>40</v>
      </c>
      <c r="AH6" s="54" t="s">
        <v>138</v>
      </c>
      <c r="AI6" s="54">
        <v>350</v>
      </c>
      <c r="AJ6" s="54" t="s">
        <v>138</v>
      </c>
      <c r="AK6" s="54" t="s">
        <v>138</v>
      </c>
      <c r="AL6" s="54">
        <v>320</v>
      </c>
      <c r="AM6" s="54" t="s">
        <v>138</v>
      </c>
      <c r="AN6" s="54">
        <v>90</v>
      </c>
      <c r="AO6" s="54">
        <v>30</v>
      </c>
      <c r="AP6" s="54" t="s">
        <v>138</v>
      </c>
      <c r="AQ6" s="54">
        <v>53.5</v>
      </c>
      <c r="AR6" s="54">
        <v>373</v>
      </c>
      <c r="AS6" s="54">
        <v>50</v>
      </c>
      <c r="AT6" s="54">
        <v>14.5</v>
      </c>
      <c r="AU6" s="54">
        <v>9.1999999999999993</v>
      </c>
      <c r="AV6" s="54" t="s">
        <v>142</v>
      </c>
      <c r="AW6" s="54">
        <v>2.12</v>
      </c>
      <c r="AX6" s="54">
        <v>6.37</v>
      </c>
      <c r="AY6" s="54">
        <v>1.1499999999999999</v>
      </c>
      <c r="AZ6" s="54">
        <v>6.35</v>
      </c>
      <c r="BA6" s="54">
        <v>1.97</v>
      </c>
      <c r="BB6" s="54">
        <v>0.66</v>
      </c>
      <c r="BC6" s="54">
        <v>2.12</v>
      </c>
      <c r="BD6" s="54">
        <v>0.42</v>
      </c>
      <c r="BE6" s="54">
        <v>0.35</v>
      </c>
      <c r="BF6" s="54">
        <v>1.19</v>
      </c>
      <c r="BG6" s="54">
        <v>2.17</v>
      </c>
      <c r="BH6" s="54">
        <v>0.16</v>
      </c>
      <c r="BI6" s="54">
        <v>0.97</v>
      </c>
      <c r="BJ6" s="54">
        <v>0.15</v>
      </c>
      <c r="BK6" s="54" t="s">
        <v>143</v>
      </c>
      <c r="BL6" s="54" t="s">
        <v>144</v>
      </c>
      <c r="BM6" s="54" t="s">
        <v>145</v>
      </c>
      <c r="BN6" s="54" t="s">
        <v>146</v>
      </c>
    </row>
    <row r="7" spans="1:66" x14ac:dyDescent="0.25">
      <c r="A7" s="54" t="s">
        <v>147</v>
      </c>
      <c r="B7" s="57">
        <v>6872190</v>
      </c>
      <c r="C7" s="57">
        <v>390639</v>
      </c>
      <c r="D7" s="54" t="s">
        <v>137</v>
      </c>
      <c r="E7" s="54">
        <v>50.16</v>
      </c>
      <c r="F7" s="54">
        <v>0.48</v>
      </c>
      <c r="G7" s="54">
        <v>9.43</v>
      </c>
      <c r="H7" s="58">
        <v>10.250496</v>
      </c>
      <c r="I7" s="54">
        <v>0.2</v>
      </c>
      <c r="J7" s="54">
        <v>13.74</v>
      </c>
      <c r="K7" s="54">
        <v>12.82</v>
      </c>
      <c r="L7" s="54">
        <v>0.98</v>
      </c>
      <c r="M7" s="54">
        <v>0.59</v>
      </c>
      <c r="N7" s="54">
        <v>0.08</v>
      </c>
      <c r="O7" s="54">
        <v>73.5</v>
      </c>
      <c r="P7" s="59">
        <f t="shared" si="0"/>
        <v>1.3594909862142099</v>
      </c>
      <c r="Q7" s="54" t="s">
        <v>138</v>
      </c>
      <c r="R7" s="54">
        <v>80</v>
      </c>
      <c r="S7" s="54" t="s">
        <v>138</v>
      </c>
      <c r="T7" s="54" t="s">
        <v>138</v>
      </c>
      <c r="U7" s="54">
        <v>300</v>
      </c>
      <c r="V7" s="54">
        <v>1080</v>
      </c>
      <c r="W7" s="54">
        <v>70</v>
      </c>
      <c r="X7" s="54" t="s">
        <v>138</v>
      </c>
      <c r="Y7" s="54" t="s">
        <v>138</v>
      </c>
      <c r="Z7" s="54" t="s">
        <v>138</v>
      </c>
      <c r="AA7" s="54" t="s">
        <v>138</v>
      </c>
      <c r="AB7" s="54">
        <v>110</v>
      </c>
      <c r="AC7" s="54" t="s">
        <v>138</v>
      </c>
      <c r="AD7" s="54" t="s">
        <v>138</v>
      </c>
      <c r="AE7" s="54">
        <v>400</v>
      </c>
      <c r="AF7" s="54" t="s">
        <v>138</v>
      </c>
      <c r="AG7" s="54">
        <v>40</v>
      </c>
      <c r="AH7" s="54" t="s">
        <v>138</v>
      </c>
      <c r="AI7" s="54">
        <v>270</v>
      </c>
      <c r="AJ7" s="54" t="s">
        <v>138</v>
      </c>
      <c r="AK7" s="54" t="s">
        <v>138</v>
      </c>
      <c r="AL7" s="54">
        <v>260</v>
      </c>
      <c r="AM7" s="54">
        <v>20</v>
      </c>
      <c r="AN7" s="54">
        <v>90</v>
      </c>
      <c r="AO7" s="54">
        <v>40</v>
      </c>
      <c r="AP7" s="54">
        <v>0.14000000000000001</v>
      </c>
      <c r="AQ7" s="54">
        <v>51.8</v>
      </c>
      <c r="AR7" s="54">
        <v>311</v>
      </c>
      <c r="AS7" s="54">
        <v>56.6</v>
      </c>
      <c r="AT7" s="54">
        <v>18.7</v>
      </c>
      <c r="AU7" s="54">
        <v>10.6</v>
      </c>
      <c r="AV7" s="54" t="s">
        <v>142</v>
      </c>
      <c r="AW7" s="54">
        <v>5.29</v>
      </c>
      <c r="AX7" s="54">
        <v>13.4</v>
      </c>
      <c r="AY7" s="54">
        <v>1.93</v>
      </c>
      <c r="AZ7" s="54">
        <v>9.25</v>
      </c>
      <c r="BA7" s="54">
        <v>2.34</v>
      </c>
      <c r="BB7" s="54">
        <v>0.67</v>
      </c>
      <c r="BC7" s="54">
        <v>2.39</v>
      </c>
      <c r="BD7" s="54">
        <v>0.47</v>
      </c>
      <c r="BE7" s="54">
        <v>0.39</v>
      </c>
      <c r="BF7" s="54">
        <v>1.33</v>
      </c>
      <c r="BG7" s="54">
        <v>2.34</v>
      </c>
      <c r="BH7" s="54">
        <v>0.18</v>
      </c>
      <c r="BI7" s="54">
        <v>1.1100000000000001</v>
      </c>
      <c r="BJ7" s="54">
        <v>0.16</v>
      </c>
      <c r="BK7" s="54">
        <v>0.65</v>
      </c>
      <c r="BL7" s="54" t="s">
        <v>144</v>
      </c>
      <c r="BM7" s="54" t="s">
        <v>145</v>
      </c>
      <c r="BN7" s="54">
        <v>0.3</v>
      </c>
    </row>
    <row r="8" spans="1:66" x14ac:dyDescent="0.25">
      <c r="A8" s="54" t="s">
        <v>148</v>
      </c>
      <c r="B8" s="57">
        <v>6872265</v>
      </c>
      <c r="C8" s="57">
        <v>389855</v>
      </c>
      <c r="D8" s="54" t="s">
        <v>137</v>
      </c>
      <c r="E8" s="54">
        <v>49.18</v>
      </c>
      <c r="F8" s="54">
        <v>0.49</v>
      </c>
      <c r="G8" s="54">
        <v>16.07</v>
      </c>
      <c r="H8" s="58">
        <v>7.839138000000001</v>
      </c>
      <c r="I8" s="54">
        <v>0.14000000000000001</v>
      </c>
      <c r="J8" s="54">
        <v>9.3000000000000007</v>
      </c>
      <c r="K8" s="54">
        <v>14.08</v>
      </c>
      <c r="L8" s="54">
        <v>1.38</v>
      </c>
      <c r="M8" s="54">
        <v>0.48</v>
      </c>
      <c r="N8" s="54">
        <v>7.0000000000000007E-2</v>
      </c>
      <c r="O8" s="54">
        <v>71.099999999999994</v>
      </c>
      <c r="P8" s="59">
        <f t="shared" si="0"/>
        <v>0.87616677037958923</v>
      </c>
      <c r="Q8" s="54" t="s">
        <v>138</v>
      </c>
      <c r="R8" s="54">
        <v>120</v>
      </c>
      <c r="S8" s="54" t="s">
        <v>138</v>
      </c>
      <c r="T8" s="54" t="s">
        <v>138</v>
      </c>
      <c r="U8" s="54">
        <v>300</v>
      </c>
      <c r="V8" s="54">
        <v>470</v>
      </c>
      <c r="W8" s="54">
        <v>60</v>
      </c>
      <c r="X8" s="54" t="s">
        <v>138</v>
      </c>
      <c r="Y8" s="54" t="s">
        <v>138</v>
      </c>
      <c r="Z8" s="54" t="s">
        <v>138</v>
      </c>
      <c r="AA8" s="54" t="s">
        <v>138</v>
      </c>
      <c r="AB8" s="54">
        <v>50</v>
      </c>
      <c r="AC8" s="54" t="s">
        <v>138</v>
      </c>
      <c r="AD8" s="54" t="s">
        <v>138</v>
      </c>
      <c r="AE8" s="54">
        <v>900</v>
      </c>
      <c r="AF8" s="54" t="s">
        <v>138</v>
      </c>
      <c r="AG8" s="54">
        <v>30</v>
      </c>
      <c r="AH8" s="54" t="s">
        <v>138</v>
      </c>
      <c r="AI8" s="54">
        <v>500</v>
      </c>
      <c r="AJ8" s="54">
        <v>30</v>
      </c>
      <c r="AK8" s="54" t="s">
        <v>138</v>
      </c>
      <c r="AL8" s="54">
        <v>250</v>
      </c>
      <c r="AM8" s="54">
        <v>10</v>
      </c>
      <c r="AN8" s="54">
        <v>60</v>
      </c>
      <c r="AO8" s="54">
        <v>60</v>
      </c>
      <c r="AP8" s="54">
        <v>0.09</v>
      </c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</row>
    <row r="9" spans="1:66" x14ac:dyDescent="0.25">
      <c r="A9" s="54" t="s">
        <v>149</v>
      </c>
      <c r="B9" s="57">
        <v>6872383</v>
      </c>
      <c r="C9" s="57">
        <v>389707</v>
      </c>
      <c r="D9" s="54" t="s">
        <v>137</v>
      </c>
      <c r="E9" s="54">
        <v>49.03</v>
      </c>
      <c r="F9" s="54">
        <v>0.38</v>
      </c>
      <c r="G9" s="54">
        <v>18.03</v>
      </c>
      <c r="H9" s="58">
        <v>7.5899939999999999</v>
      </c>
      <c r="I9" s="54">
        <v>0.14000000000000001</v>
      </c>
      <c r="J9" s="54">
        <v>8.32</v>
      </c>
      <c r="K9" s="54">
        <v>13.6</v>
      </c>
      <c r="L9" s="54">
        <v>1.45</v>
      </c>
      <c r="M9" s="54">
        <v>0.45</v>
      </c>
      <c r="N9" s="54">
        <v>7.0000000000000007E-2</v>
      </c>
      <c r="O9" s="54">
        <v>69.400000000000006</v>
      </c>
      <c r="P9" s="59">
        <f t="shared" si="0"/>
        <v>0.7542983915696061</v>
      </c>
      <c r="Q9" s="54" t="s">
        <v>138</v>
      </c>
      <c r="R9" s="54">
        <v>120</v>
      </c>
      <c r="S9" s="54" t="s">
        <v>138</v>
      </c>
      <c r="T9" s="54" t="s">
        <v>138</v>
      </c>
      <c r="U9" s="54">
        <v>300</v>
      </c>
      <c r="V9" s="54">
        <v>190</v>
      </c>
      <c r="W9" s="54">
        <v>30</v>
      </c>
      <c r="X9" s="54" t="s">
        <v>138</v>
      </c>
      <c r="Y9" s="54" t="s">
        <v>138</v>
      </c>
      <c r="Z9" s="54" t="s">
        <v>138</v>
      </c>
      <c r="AA9" s="54" t="s">
        <v>138</v>
      </c>
      <c r="AB9" s="54">
        <v>40</v>
      </c>
      <c r="AC9" s="54" t="s">
        <v>138</v>
      </c>
      <c r="AD9" s="54" t="s">
        <v>138</v>
      </c>
      <c r="AE9" s="54">
        <v>800</v>
      </c>
      <c r="AF9" s="54" t="s">
        <v>138</v>
      </c>
      <c r="AG9" s="54">
        <v>30</v>
      </c>
      <c r="AH9" s="54" t="s">
        <v>138</v>
      </c>
      <c r="AI9" s="54">
        <v>590</v>
      </c>
      <c r="AJ9" s="54" t="s">
        <v>138</v>
      </c>
      <c r="AK9" s="54" t="s">
        <v>138</v>
      </c>
      <c r="AL9" s="54">
        <v>190</v>
      </c>
      <c r="AM9" s="54" t="s">
        <v>138</v>
      </c>
      <c r="AN9" s="54">
        <v>70</v>
      </c>
      <c r="AO9" s="54">
        <v>60</v>
      </c>
      <c r="AP9" s="54" t="s">
        <v>138</v>
      </c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</row>
    <row r="10" spans="1:66" x14ac:dyDescent="0.25">
      <c r="A10" s="54" t="s">
        <v>150</v>
      </c>
      <c r="B10" s="57">
        <v>6872260</v>
      </c>
      <c r="C10" s="57">
        <v>389589</v>
      </c>
      <c r="D10" s="54" t="s">
        <v>137</v>
      </c>
      <c r="E10" s="54">
        <v>50.74</v>
      </c>
      <c r="F10" s="54">
        <v>0.55000000000000004</v>
      </c>
      <c r="G10" s="54">
        <v>8.81</v>
      </c>
      <c r="H10" s="58">
        <v>10.197108000000002</v>
      </c>
      <c r="I10" s="54">
        <v>0.2</v>
      </c>
      <c r="J10" s="54">
        <v>13.89</v>
      </c>
      <c r="K10" s="54">
        <v>12.59</v>
      </c>
      <c r="L10" s="54">
        <v>0.92</v>
      </c>
      <c r="M10" s="54">
        <v>0.76</v>
      </c>
      <c r="N10" s="54">
        <v>0.08</v>
      </c>
      <c r="O10" s="54">
        <v>73.8</v>
      </c>
      <c r="P10" s="59">
        <f t="shared" si="0"/>
        <v>1.4290578887627694</v>
      </c>
      <c r="Q10" s="54" t="s">
        <v>138</v>
      </c>
      <c r="R10" s="54">
        <v>300</v>
      </c>
      <c r="S10" s="54" t="s">
        <v>138</v>
      </c>
      <c r="T10" s="54" t="s">
        <v>138</v>
      </c>
      <c r="U10" s="54">
        <v>300</v>
      </c>
      <c r="V10" s="54">
        <v>1220</v>
      </c>
      <c r="W10" s="54">
        <v>60</v>
      </c>
      <c r="X10" s="54" t="s">
        <v>138</v>
      </c>
      <c r="Y10" s="54" t="s">
        <v>138</v>
      </c>
      <c r="Z10" s="54" t="s">
        <v>138</v>
      </c>
      <c r="AA10" s="54" t="s">
        <v>138</v>
      </c>
      <c r="AB10" s="54">
        <v>90</v>
      </c>
      <c r="AC10" s="54" t="s">
        <v>138</v>
      </c>
      <c r="AD10" s="54" t="s">
        <v>138</v>
      </c>
      <c r="AE10" s="54">
        <v>900</v>
      </c>
      <c r="AF10" s="54" t="s">
        <v>138</v>
      </c>
      <c r="AG10" s="54">
        <v>50</v>
      </c>
      <c r="AH10" s="54" t="s">
        <v>138</v>
      </c>
      <c r="AI10" s="54">
        <v>280</v>
      </c>
      <c r="AJ10" s="54">
        <v>30</v>
      </c>
      <c r="AK10" s="54" t="s">
        <v>138</v>
      </c>
      <c r="AL10" s="54">
        <v>300</v>
      </c>
      <c r="AM10" s="54">
        <v>10</v>
      </c>
      <c r="AN10" s="54">
        <v>90</v>
      </c>
      <c r="AO10" s="54">
        <v>50</v>
      </c>
      <c r="AP10" s="54">
        <v>0.08</v>
      </c>
      <c r="AQ10" s="54">
        <v>57.6</v>
      </c>
      <c r="AR10" s="54">
        <v>356</v>
      </c>
      <c r="AS10" s="54">
        <v>52.8</v>
      </c>
      <c r="AT10" s="54">
        <v>31</v>
      </c>
      <c r="AU10" s="54">
        <v>11.2</v>
      </c>
      <c r="AV10" s="54" t="s">
        <v>142</v>
      </c>
      <c r="AW10" s="54">
        <v>5.77</v>
      </c>
      <c r="AX10" s="54">
        <v>14.2</v>
      </c>
      <c r="AY10" s="54">
        <v>2.1</v>
      </c>
      <c r="AZ10" s="54">
        <v>9.94</v>
      </c>
      <c r="BA10" s="54">
        <v>2.63</v>
      </c>
      <c r="BB10" s="54">
        <v>0.75</v>
      </c>
      <c r="BC10" s="54">
        <v>2.7</v>
      </c>
      <c r="BD10" s="54">
        <v>0.52</v>
      </c>
      <c r="BE10" s="54">
        <v>0.44</v>
      </c>
      <c r="BF10" s="54">
        <v>1.48</v>
      </c>
      <c r="BG10" s="54">
        <v>2.66</v>
      </c>
      <c r="BH10" s="54">
        <v>0.2</v>
      </c>
      <c r="BI10" s="54">
        <v>1.24</v>
      </c>
      <c r="BJ10" s="54">
        <v>0.18</v>
      </c>
      <c r="BK10" s="54">
        <v>0.68</v>
      </c>
      <c r="BL10" s="54" t="s">
        <v>144</v>
      </c>
      <c r="BM10" s="54" t="s">
        <v>145</v>
      </c>
      <c r="BN10" s="54">
        <v>0.39</v>
      </c>
    </row>
    <row r="11" spans="1:66" x14ac:dyDescent="0.25">
      <c r="A11" s="54" t="s">
        <v>151</v>
      </c>
      <c r="B11" s="57">
        <v>6872414</v>
      </c>
      <c r="C11" s="57">
        <v>389445</v>
      </c>
      <c r="D11" s="54" t="s">
        <v>137</v>
      </c>
      <c r="E11" s="54">
        <v>48.97</v>
      </c>
      <c r="F11" s="54">
        <v>0.4</v>
      </c>
      <c r="G11" s="54">
        <v>16.32</v>
      </c>
      <c r="H11" s="58">
        <v>7.7323620000000002</v>
      </c>
      <c r="I11" s="54">
        <v>0.14000000000000001</v>
      </c>
      <c r="J11" s="54">
        <v>9.8000000000000007</v>
      </c>
      <c r="K11" s="54">
        <v>12.98</v>
      </c>
      <c r="L11" s="54">
        <v>1.2</v>
      </c>
      <c r="M11" s="54">
        <v>1.43</v>
      </c>
      <c r="N11" s="54">
        <v>7.0000000000000007E-2</v>
      </c>
      <c r="O11" s="54">
        <v>72.400000000000006</v>
      </c>
      <c r="P11" s="59">
        <f t="shared" si="0"/>
        <v>0.79534313725490202</v>
      </c>
      <c r="Q11" s="54" t="s">
        <v>138</v>
      </c>
      <c r="R11" s="54">
        <v>380</v>
      </c>
      <c r="S11" s="54" t="s">
        <v>138</v>
      </c>
      <c r="T11" s="54" t="s">
        <v>138</v>
      </c>
      <c r="U11" s="54">
        <v>300</v>
      </c>
      <c r="V11" s="54">
        <v>490</v>
      </c>
      <c r="W11" s="54">
        <v>50</v>
      </c>
      <c r="X11" s="54" t="s">
        <v>138</v>
      </c>
      <c r="Y11" s="54" t="s">
        <v>138</v>
      </c>
      <c r="Z11" s="54" t="s">
        <v>138</v>
      </c>
      <c r="AA11" s="54" t="s">
        <v>138</v>
      </c>
      <c r="AB11" s="54">
        <v>60</v>
      </c>
      <c r="AC11" s="54" t="s">
        <v>138</v>
      </c>
      <c r="AD11" s="54" t="s">
        <v>138</v>
      </c>
      <c r="AE11" s="54">
        <v>900</v>
      </c>
      <c r="AF11" s="54" t="s">
        <v>138</v>
      </c>
      <c r="AG11" s="54">
        <v>30</v>
      </c>
      <c r="AH11" s="54" t="s">
        <v>138</v>
      </c>
      <c r="AI11" s="54">
        <v>410</v>
      </c>
      <c r="AJ11" s="54" t="s">
        <v>138</v>
      </c>
      <c r="AK11" s="54" t="s">
        <v>138</v>
      </c>
      <c r="AL11" s="54">
        <v>230</v>
      </c>
      <c r="AM11" s="54">
        <v>10</v>
      </c>
      <c r="AN11" s="54">
        <v>60</v>
      </c>
      <c r="AO11" s="54">
        <v>50</v>
      </c>
      <c r="AP11" s="54">
        <v>0.09</v>
      </c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</row>
    <row r="12" spans="1:66" x14ac:dyDescent="0.25">
      <c r="A12" s="54" t="s">
        <v>152</v>
      </c>
      <c r="B12" s="57">
        <v>6872318</v>
      </c>
      <c r="C12" s="57">
        <v>389263</v>
      </c>
      <c r="D12" s="54" t="s">
        <v>137</v>
      </c>
      <c r="E12" s="54">
        <v>51.16</v>
      </c>
      <c r="F12" s="54">
        <v>0.57999999999999996</v>
      </c>
      <c r="G12" s="54">
        <v>10.55</v>
      </c>
      <c r="H12" s="58">
        <v>10.206006</v>
      </c>
      <c r="I12" s="54">
        <v>0.21</v>
      </c>
      <c r="J12" s="54">
        <v>12.85</v>
      </c>
      <c r="K12" s="54">
        <v>11.38</v>
      </c>
      <c r="L12" s="54">
        <v>1.06</v>
      </c>
      <c r="M12" s="54">
        <v>0.66</v>
      </c>
      <c r="N12" s="54">
        <v>0.08</v>
      </c>
      <c r="O12" s="54">
        <v>72.3</v>
      </c>
      <c r="P12" s="59">
        <f t="shared" si="0"/>
        <v>1.0786729857819906</v>
      </c>
      <c r="Q12" s="54" t="s">
        <v>138</v>
      </c>
      <c r="R12" s="54">
        <v>160</v>
      </c>
      <c r="S12" s="54" t="s">
        <v>138</v>
      </c>
      <c r="T12" s="54" t="s">
        <v>138</v>
      </c>
      <c r="U12" s="54">
        <v>300</v>
      </c>
      <c r="V12" s="54">
        <v>1040</v>
      </c>
      <c r="W12" s="54">
        <v>60</v>
      </c>
      <c r="X12" s="54" t="s">
        <v>138</v>
      </c>
      <c r="Y12" s="54" t="s">
        <v>138</v>
      </c>
      <c r="Z12" s="54" t="s">
        <v>138</v>
      </c>
      <c r="AA12" s="54" t="s">
        <v>138</v>
      </c>
      <c r="AB12" s="54">
        <v>120</v>
      </c>
      <c r="AC12" s="54" t="s">
        <v>138</v>
      </c>
      <c r="AD12" s="54" t="s">
        <v>138</v>
      </c>
      <c r="AE12" s="54">
        <v>1000</v>
      </c>
      <c r="AF12" s="54" t="s">
        <v>138</v>
      </c>
      <c r="AG12" s="54">
        <v>50</v>
      </c>
      <c r="AH12" s="54" t="s">
        <v>138</v>
      </c>
      <c r="AI12" s="54">
        <v>250</v>
      </c>
      <c r="AJ12" s="54">
        <v>30</v>
      </c>
      <c r="AK12" s="54" t="s">
        <v>138</v>
      </c>
      <c r="AL12" s="54">
        <v>280</v>
      </c>
      <c r="AM12" s="54">
        <v>20</v>
      </c>
      <c r="AN12" s="54">
        <v>90</v>
      </c>
      <c r="AO12" s="54">
        <v>40</v>
      </c>
      <c r="AP12" s="54">
        <v>0.06</v>
      </c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</row>
    <row r="13" spans="1:66" x14ac:dyDescent="0.25">
      <c r="A13" s="54" t="s">
        <v>153</v>
      </c>
      <c r="B13" s="57">
        <v>6872325</v>
      </c>
      <c r="C13" s="57">
        <v>389130</v>
      </c>
      <c r="D13" s="54" t="s">
        <v>137</v>
      </c>
      <c r="E13" s="54">
        <v>50.73</v>
      </c>
      <c r="F13" s="54">
        <v>0.62</v>
      </c>
      <c r="G13" s="54">
        <v>9.3000000000000007</v>
      </c>
      <c r="H13" s="58">
        <v>10.241598</v>
      </c>
      <c r="I13" s="54">
        <v>0.19</v>
      </c>
      <c r="J13" s="54">
        <v>13.35</v>
      </c>
      <c r="K13" s="54">
        <v>12.21</v>
      </c>
      <c r="L13" s="54">
        <v>1.18</v>
      </c>
      <c r="M13" s="54">
        <v>0.82</v>
      </c>
      <c r="N13" s="54">
        <v>0.1</v>
      </c>
      <c r="O13" s="54">
        <v>73</v>
      </c>
      <c r="P13" s="59">
        <f t="shared" si="0"/>
        <v>1.3129032258064517</v>
      </c>
      <c r="Q13" s="54" t="s">
        <v>138</v>
      </c>
      <c r="R13" s="54">
        <v>110</v>
      </c>
      <c r="S13" s="54" t="s">
        <v>138</v>
      </c>
      <c r="T13" s="54" t="s">
        <v>138</v>
      </c>
      <c r="U13" s="54">
        <v>400</v>
      </c>
      <c r="V13" s="54">
        <v>1240</v>
      </c>
      <c r="W13" s="54">
        <v>60</v>
      </c>
      <c r="X13" s="54" t="s">
        <v>138</v>
      </c>
      <c r="Y13" s="54" t="s">
        <v>138</v>
      </c>
      <c r="Z13" s="54" t="s">
        <v>138</v>
      </c>
      <c r="AA13" s="54" t="s">
        <v>138</v>
      </c>
      <c r="AB13" s="54">
        <v>110</v>
      </c>
      <c r="AC13" s="54" t="s">
        <v>138</v>
      </c>
      <c r="AD13" s="54" t="s">
        <v>138</v>
      </c>
      <c r="AE13" s="54">
        <v>1100</v>
      </c>
      <c r="AF13" s="54" t="s">
        <v>138</v>
      </c>
      <c r="AG13" s="54">
        <v>40</v>
      </c>
      <c r="AH13" s="54" t="s">
        <v>138</v>
      </c>
      <c r="AI13" s="54">
        <v>230</v>
      </c>
      <c r="AJ13" s="54" t="s">
        <v>138</v>
      </c>
      <c r="AK13" s="54" t="s">
        <v>138</v>
      </c>
      <c r="AL13" s="54">
        <v>250</v>
      </c>
      <c r="AM13" s="54">
        <v>10</v>
      </c>
      <c r="AN13" s="54">
        <v>90</v>
      </c>
      <c r="AO13" s="54">
        <v>60</v>
      </c>
      <c r="AP13" s="54">
        <v>0.1</v>
      </c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66" x14ac:dyDescent="0.25">
      <c r="A14" s="54" t="s">
        <v>154</v>
      </c>
      <c r="B14" s="57">
        <v>6872356</v>
      </c>
      <c r="C14" s="57">
        <v>388999</v>
      </c>
      <c r="D14" s="54" t="s">
        <v>137</v>
      </c>
      <c r="E14" s="54">
        <v>51</v>
      </c>
      <c r="F14" s="54">
        <v>0.72</v>
      </c>
      <c r="G14" s="54">
        <v>9.6999999999999993</v>
      </c>
      <c r="H14" s="58">
        <v>10.650906000000001</v>
      </c>
      <c r="I14" s="54">
        <v>0.19</v>
      </c>
      <c r="J14" s="54">
        <v>13.17</v>
      </c>
      <c r="K14" s="54">
        <v>10.87</v>
      </c>
      <c r="L14" s="54">
        <v>1.33</v>
      </c>
      <c r="M14" s="54">
        <v>0.96</v>
      </c>
      <c r="N14" s="54">
        <v>0.09</v>
      </c>
      <c r="O14" s="54">
        <v>71.900000000000006</v>
      </c>
      <c r="P14" s="59">
        <f t="shared" si="0"/>
        <v>1.1206185567010309</v>
      </c>
      <c r="Q14" s="54" t="s">
        <v>138</v>
      </c>
      <c r="R14" s="54">
        <v>270</v>
      </c>
      <c r="S14" s="54" t="s">
        <v>138</v>
      </c>
      <c r="T14" s="54" t="s">
        <v>138</v>
      </c>
      <c r="U14" s="54">
        <v>300</v>
      </c>
      <c r="V14" s="54">
        <v>1240</v>
      </c>
      <c r="W14" s="54">
        <v>60</v>
      </c>
      <c r="X14" s="54" t="s">
        <v>138</v>
      </c>
      <c r="Y14" s="54" t="s">
        <v>138</v>
      </c>
      <c r="Z14" s="54" t="s">
        <v>138</v>
      </c>
      <c r="AA14" s="54" t="s">
        <v>138</v>
      </c>
      <c r="AB14" s="54">
        <v>140</v>
      </c>
      <c r="AC14" s="54" t="s">
        <v>138</v>
      </c>
      <c r="AD14" s="54" t="s">
        <v>138</v>
      </c>
      <c r="AE14" s="54">
        <v>400</v>
      </c>
      <c r="AF14" s="54" t="s">
        <v>138</v>
      </c>
      <c r="AG14" s="54">
        <v>30</v>
      </c>
      <c r="AH14" s="54" t="s">
        <v>138</v>
      </c>
      <c r="AI14" s="54">
        <v>280</v>
      </c>
      <c r="AJ14" s="54" t="s">
        <v>138</v>
      </c>
      <c r="AK14" s="54" t="s">
        <v>138</v>
      </c>
      <c r="AL14" s="54">
        <v>240</v>
      </c>
      <c r="AM14" s="54">
        <v>20</v>
      </c>
      <c r="AN14" s="54">
        <v>90</v>
      </c>
      <c r="AO14" s="54">
        <v>60</v>
      </c>
      <c r="AP14" s="54" t="s">
        <v>138</v>
      </c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66" x14ac:dyDescent="0.25">
      <c r="A15" s="54" t="s">
        <v>155</v>
      </c>
      <c r="B15" s="57">
        <v>6872461</v>
      </c>
      <c r="C15" s="57">
        <v>389210</v>
      </c>
      <c r="D15" s="54" t="s">
        <v>137</v>
      </c>
      <c r="E15" s="54">
        <v>49.82</v>
      </c>
      <c r="F15" s="54">
        <v>0.43</v>
      </c>
      <c r="G15" s="54">
        <v>17.010000000000002</v>
      </c>
      <c r="H15" s="58">
        <v>7.0383180000000003</v>
      </c>
      <c r="I15" s="54">
        <v>0.14000000000000001</v>
      </c>
      <c r="J15" s="54">
        <v>8.7799999999999994</v>
      </c>
      <c r="K15" s="54">
        <v>13.57</v>
      </c>
      <c r="L15" s="54">
        <v>1.58</v>
      </c>
      <c r="M15" s="54">
        <v>0.67</v>
      </c>
      <c r="N15" s="54">
        <v>0.08</v>
      </c>
      <c r="O15" s="54">
        <v>72.099999999999994</v>
      </c>
      <c r="P15" s="59">
        <f t="shared" si="0"/>
        <v>0.79776601998824215</v>
      </c>
      <c r="Q15" s="54" t="s">
        <v>138</v>
      </c>
      <c r="R15" s="54">
        <v>190</v>
      </c>
      <c r="S15" s="54" t="s">
        <v>138</v>
      </c>
      <c r="T15" s="54" t="s">
        <v>138</v>
      </c>
      <c r="U15" s="54">
        <v>200</v>
      </c>
      <c r="V15" s="54">
        <v>300</v>
      </c>
      <c r="W15" s="54">
        <v>40</v>
      </c>
      <c r="X15" s="54" t="s">
        <v>138</v>
      </c>
      <c r="Y15" s="54" t="s">
        <v>138</v>
      </c>
      <c r="Z15" s="54" t="s">
        <v>138</v>
      </c>
      <c r="AA15" s="54" t="s">
        <v>138</v>
      </c>
      <c r="AB15" s="54">
        <v>40</v>
      </c>
      <c r="AC15" s="54" t="s">
        <v>138</v>
      </c>
      <c r="AD15" s="54" t="s">
        <v>138</v>
      </c>
      <c r="AE15" s="54">
        <v>900</v>
      </c>
      <c r="AF15" s="54" t="s">
        <v>138</v>
      </c>
      <c r="AG15" s="54">
        <v>40</v>
      </c>
      <c r="AH15" s="54" t="s">
        <v>138</v>
      </c>
      <c r="AI15" s="54">
        <v>580</v>
      </c>
      <c r="AJ15" s="54" t="s">
        <v>138</v>
      </c>
      <c r="AK15" s="54" t="s">
        <v>138</v>
      </c>
      <c r="AL15" s="54">
        <v>230</v>
      </c>
      <c r="AM15" s="54" t="s">
        <v>138</v>
      </c>
      <c r="AN15" s="54">
        <v>60</v>
      </c>
      <c r="AO15" s="54">
        <v>60</v>
      </c>
      <c r="AP15" s="54">
        <v>0.09</v>
      </c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66" x14ac:dyDescent="0.25">
      <c r="A16" s="54" t="s">
        <v>156</v>
      </c>
      <c r="B16" s="57">
        <v>6872099</v>
      </c>
      <c r="C16" s="57">
        <v>390559</v>
      </c>
      <c r="D16" s="54" t="s">
        <v>137</v>
      </c>
      <c r="E16" s="54">
        <v>49.79</v>
      </c>
      <c r="F16" s="54">
        <v>0.55000000000000004</v>
      </c>
      <c r="G16" s="54">
        <v>7.28</v>
      </c>
      <c r="H16" s="58">
        <v>10.784376</v>
      </c>
      <c r="I16" s="54">
        <v>0.2</v>
      </c>
      <c r="J16" s="54">
        <v>15.29</v>
      </c>
      <c r="K16" s="54">
        <v>13.45</v>
      </c>
      <c r="L16" s="54">
        <v>0.75</v>
      </c>
      <c r="M16" s="54">
        <v>0.48</v>
      </c>
      <c r="N16" s="54">
        <v>0.09</v>
      </c>
      <c r="O16" s="54">
        <v>74.599999999999994</v>
      </c>
      <c r="P16" s="59">
        <f t="shared" si="0"/>
        <v>1.8475274725274724</v>
      </c>
      <c r="Q16" s="54" t="s">
        <v>138</v>
      </c>
      <c r="R16" s="54">
        <v>70</v>
      </c>
      <c r="S16" s="54" t="s">
        <v>138</v>
      </c>
      <c r="T16" s="54">
        <v>30</v>
      </c>
      <c r="U16" s="54">
        <v>200</v>
      </c>
      <c r="V16" s="54">
        <v>1370</v>
      </c>
      <c r="W16" s="54">
        <v>80</v>
      </c>
      <c r="X16" s="54" t="s">
        <v>138</v>
      </c>
      <c r="Y16" s="54" t="s">
        <v>138</v>
      </c>
      <c r="Z16" s="54" t="s">
        <v>138</v>
      </c>
      <c r="AA16" s="54" t="s">
        <v>138</v>
      </c>
      <c r="AB16" s="54">
        <v>110</v>
      </c>
      <c r="AC16" s="54" t="s">
        <v>138</v>
      </c>
      <c r="AD16" s="54" t="s">
        <v>138</v>
      </c>
      <c r="AE16" s="54">
        <v>1700</v>
      </c>
      <c r="AF16" s="54" t="s">
        <v>138</v>
      </c>
      <c r="AG16" s="54">
        <v>50</v>
      </c>
      <c r="AH16" s="54" t="s">
        <v>138</v>
      </c>
      <c r="AI16" s="54">
        <v>170</v>
      </c>
      <c r="AJ16" s="54">
        <v>30</v>
      </c>
      <c r="AK16" s="54" t="s">
        <v>138</v>
      </c>
      <c r="AL16" s="54">
        <v>310</v>
      </c>
      <c r="AM16" s="54">
        <v>20</v>
      </c>
      <c r="AN16" s="54">
        <v>90</v>
      </c>
      <c r="AO16" s="54">
        <v>40</v>
      </c>
      <c r="AP16" s="54" t="s">
        <v>138</v>
      </c>
      <c r="AQ16" s="54">
        <v>59.4</v>
      </c>
      <c r="AR16" s="54">
        <v>362</v>
      </c>
      <c r="AS16" s="54">
        <v>65</v>
      </c>
      <c r="AT16" s="54">
        <v>14.6</v>
      </c>
      <c r="AU16" s="54">
        <v>11</v>
      </c>
      <c r="AV16" s="54" t="s">
        <v>142</v>
      </c>
      <c r="AW16" s="54">
        <v>5.34</v>
      </c>
      <c r="AX16" s="54">
        <v>14.5</v>
      </c>
      <c r="AY16" s="54">
        <v>2.1</v>
      </c>
      <c r="AZ16" s="54">
        <v>10.199999999999999</v>
      </c>
      <c r="BA16" s="54">
        <v>2.63</v>
      </c>
      <c r="BB16" s="54">
        <v>0.72</v>
      </c>
      <c r="BC16" s="54">
        <v>2.75</v>
      </c>
      <c r="BD16" s="54">
        <v>0.54</v>
      </c>
      <c r="BE16" s="54">
        <v>0.44</v>
      </c>
      <c r="BF16" s="54">
        <v>1.5</v>
      </c>
      <c r="BG16" s="54">
        <v>2.74</v>
      </c>
      <c r="BH16" s="54">
        <v>0.2</v>
      </c>
      <c r="BI16" s="54">
        <v>1.26</v>
      </c>
      <c r="BJ16" s="54">
        <v>0.18</v>
      </c>
      <c r="BK16" s="54">
        <v>0.73</v>
      </c>
      <c r="BL16" s="54" t="s">
        <v>144</v>
      </c>
      <c r="BM16" s="54" t="s">
        <v>145</v>
      </c>
      <c r="BN16" s="54">
        <v>0.39</v>
      </c>
    </row>
    <row r="17" spans="1:66" x14ac:dyDescent="0.25">
      <c r="A17" s="54" t="s">
        <v>157</v>
      </c>
      <c r="B17" s="57">
        <v>6872156</v>
      </c>
      <c r="C17" s="57">
        <v>390362</v>
      </c>
      <c r="D17" s="54" t="s">
        <v>137</v>
      </c>
      <c r="E17" s="54">
        <v>51</v>
      </c>
      <c r="F17" s="54">
        <v>0.61</v>
      </c>
      <c r="G17" s="54">
        <v>6.23</v>
      </c>
      <c r="H17" s="58">
        <v>10.357272</v>
      </c>
      <c r="I17" s="54">
        <v>0.2</v>
      </c>
      <c r="J17" s="54">
        <v>14.7</v>
      </c>
      <c r="K17" s="54">
        <v>14.1</v>
      </c>
      <c r="L17" s="54">
        <v>0.93</v>
      </c>
      <c r="M17" s="54">
        <v>0.5</v>
      </c>
      <c r="N17" s="54">
        <v>0.09</v>
      </c>
      <c r="O17" s="54">
        <v>74.7</v>
      </c>
      <c r="P17" s="59">
        <f t="shared" si="0"/>
        <v>2.263242375601926</v>
      </c>
      <c r="Q17" s="54" t="s">
        <v>138</v>
      </c>
      <c r="R17" s="54">
        <v>80</v>
      </c>
      <c r="S17" s="54" t="s">
        <v>138</v>
      </c>
      <c r="T17" s="54">
        <v>30</v>
      </c>
      <c r="U17" s="54">
        <v>400</v>
      </c>
      <c r="V17" s="54">
        <v>1400</v>
      </c>
      <c r="W17" s="54">
        <v>90</v>
      </c>
      <c r="X17" s="54" t="s">
        <v>138</v>
      </c>
      <c r="Y17" s="54" t="s">
        <v>138</v>
      </c>
      <c r="Z17" s="54" t="s">
        <v>138</v>
      </c>
      <c r="AA17" s="54" t="s">
        <v>138</v>
      </c>
      <c r="AB17" s="54">
        <v>90</v>
      </c>
      <c r="AC17" s="54" t="s">
        <v>138</v>
      </c>
      <c r="AD17" s="54" t="s">
        <v>138</v>
      </c>
      <c r="AE17" s="54">
        <v>2500</v>
      </c>
      <c r="AF17" s="54" t="s">
        <v>138</v>
      </c>
      <c r="AG17" s="54">
        <v>60</v>
      </c>
      <c r="AH17" s="54" t="s">
        <v>138</v>
      </c>
      <c r="AI17" s="54">
        <v>140</v>
      </c>
      <c r="AJ17" s="54" t="s">
        <v>138</v>
      </c>
      <c r="AK17" s="54" t="s">
        <v>138</v>
      </c>
      <c r="AL17" s="54">
        <v>360</v>
      </c>
      <c r="AM17" s="54">
        <v>10</v>
      </c>
      <c r="AN17" s="54">
        <v>80</v>
      </c>
      <c r="AO17" s="54">
        <v>40</v>
      </c>
      <c r="AP17" s="54" t="s">
        <v>138</v>
      </c>
      <c r="AQ17" s="54">
        <v>67.599999999999994</v>
      </c>
      <c r="AR17" s="54">
        <v>426</v>
      </c>
      <c r="AS17" s="54">
        <v>54.8</v>
      </c>
      <c r="AT17" s="54">
        <v>15.6</v>
      </c>
      <c r="AU17" s="54">
        <v>12.8</v>
      </c>
      <c r="AV17" s="54" t="s">
        <v>142</v>
      </c>
      <c r="AW17" s="54">
        <v>6.47</v>
      </c>
      <c r="AX17" s="54">
        <v>16</v>
      </c>
      <c r="AY17" s="54">
        <v>2.34</v>
      </c>
      <c r="AZ17" s="54">
        <v>11.4</v>
      </c>
      <c r="BA17" s="54">
        <v>2.95</v>
      </c>
      <c r="BB17" s="54">
        <v>0.74</v>
      </c>
      <c r="BC17" s="54">
        <v>3.13</v>
      </c>
      <c r="BD17" s="54">
        <v>0.6</v>
      </c>
      <c r="BE17" s="54">
        <v>0.5</v>
      </c>
      <c r="BF17" s="54">
        <v>1.72</v>
      </c>
      <c r="BG17" s="54">
        <v>3.07</v>
      </c>
      <c r="BH17" s="54">
        <v>0.23</v>
      </c>
      <c r="BI17" s="54">
        <v>1.4</v>
      </c>
      <c r="BJ17" s="54">
        <v>0.21</v>
      </c>
      <c r="BK17" s="54">
        <v>0.74</v>
      </c>
      <c r="BL17" s="54" t="s">
        <v>144</v>
      </c>
      <c r="BM17" s="54" t="s">
        <v>145</v>
      </c>
      <c r="BN17" s="54">
        <v>0.48</v>
      </c>
    </row>
    <row r="18" spans="1:66" x14ac:dyDescent="0.25">
      <c r="A18" s="54" t="s">
        <v>158</v>
      </c>
      <c r="B18" s="57">
        <v>6872359</v>
      </c>
      <c r="C18" s="57">
        <v>390145</v>
      </c>
      <c r="D18" s="54" t="s">
        <v>137</v>
      </c>
      <c r="E18" s="54">
        <v>51.54</v>
      </c>
      <c r="F18" s="54">
        <v>0.55000000000000004</v>
      </c>
      <c r="G18" s="54">
        <v>11.16</v>
      </c>
      <c r="H18" s="58">
        <v>9.2450220000000005</v>
      </c>
      <c r="I18" s="54">
        <v>0.17</v>
      </c>
      <c r="J18" s="54">
        <v>11.29</v>
      </c>
      <c r="K18" s="54">
        <v>12.58</v>
      </c>
      <c r="L18" s="54">
        <v>1.42</v>
      </c>
      <c r="M18" s="54">
        <v>0.82</v>
      </c>
      <c r="N18" s="54">
        <v>7.0000000000000007E-2</v>
      </c>
      <c r="O18" s="54">
        <v>71.7</v>
      </c>
      <c r="P18" s="59">
        <f t="shared" si="0"/>
        <v>1.1272401433691757</v>
      </c>
      <c r="Q18" s="54" t="s">
        <v>138</v>
      </c>
      <c r="R18" s="54">
        <v>120</v>
      </c>
      <c r="S18" s="54" t="s">
        <v>138</v>
      </c>
      <c r="T18" s="54" t="s">
        <v>138</v>
      </c>
      <c r="U18" s="54">
        <v>300</v>
      </c>
      <c r="V18" s="54">
        <v>880</v>
      </c>
      <c r="W18" s="54">
        <v>60</v>
      </c>
      <c r="X18" s="54" t="s">
        <v>138</v>
      </c>
      <c r="Y18" s="54" t="s">
        <v>138</v>
      </c>
      <c r="Z18" s="54" t="s">
        <v>138</v>
      </c>
      <c r="AA18" s="54" t="s">
        <v>138</v>
      </c>
      <c r="AB18" s="54">
        <v>70</v>
      </c>
      <c r="AC18" s="54" t="s">
        <v>138</v>
      </c>
      <c r="AD18" s="54" t="s">
        <v>138</v>
      </c>
      <c r="AE18" s="54">
        <v>800</v>
      </c>
      <c r="AF18" s="54" t="s">
        <v>138</v>
      </c>
      <c r="AG18" s="54">
        <v>40</v>
      </c>
      <c r="AH18" s="54" t="s">
        <v>138</v>
      </c>
      <c r="AI18" s="54">
        <v>290</v>
      </c>
      <c r="AJ18" s="54">
        <v>30</v>
      </c>
      <c r="AK18" s="54" t="s">
        <v>138</v>
      </c>
      <c r="AL18" s="54">
        <v>270</v>
      </c>
      <c r="AM18" s="54">
        <v>10</v>
      </c>
      <c r="AN18" s="54">
        <v>60</v>
      </c>
      <c r="AO18" s="54">
        <v>50</v>
      </c>
      <c r="AP18" s="54">
        <v>7.0000000000000007E-2</v>
      </c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1:66" x14ac:dyDescent="0.25">
      <c r="A19" s="54" t="s">
        <v>159</v>
      </c>
      <c r="B19" s="57">
        <v>6872118</v>
      </c>
      <c r="C19" s="57">
        <v>390072</v>
      </c>
      <c r="D19" s="54" t="s">
        <v>137</v>
      </c>
      <c r="E19" s="54">
        <v>50.41</v>
      </c>
      <c r="F19" s="54">
        <v>0.57999999999999996</v>
      </c>
      <c r="G19" s="54">
        <v>8.3000000000000007</v>
      </c>
      <c r="H19" s="58">
        <v>10.312782</v>
      </c>
      <c r="I19" s="54">
        <v>0.19</v>
      </c>
      <c r="J19" s="54">
        <v>13.61</v>
      </c>
      <c r="K19" s="54">
        <v>13.5</v>
      </c>
      <c r="L19" s="54">
        <v>1.17</v>
      </c>
      <c r="M19" s="54">
        <v>0.53</v>
      </c>
      <c r="N19" s="54">
        <v>0.11</v>
      </c>
      <c r="O19" s="54">
        <v>73.2</v>
      </c>
      <c r="P19" s="59">
        <f t="shared" si="0"/>
        <v>1.6265060240963853</v>
      </c>
      <c r="Q19" s="54" t="s">
        <v>138</v>
      </c>
      <c r="R19" s="54">
        <v>130</v>
      </c>
      <c r="S19" s="54" t="s">
        <v>138</v>
      </c>
      <c r="T19" s="54">
        <v>30</v>
      </c>
      <c r="U19" s="54">
        <v>400</v>
      </c>
      <c r="V19" s="54">
        <v>1360</v>
      </c>
      <c r="W19" s="54">
        <v>60</v>
      </c>
      <c r="X19" s="54" t="s">
        <v>138</v>
      </c>
      <c r="Y19" s="54" t="s">
        <v>138</v>
      </c>
      <c r="Z19" s="54" t="s">
        <v>138</v>
      </c>
      <c r="AA19" s="54" t="s">
        <v>138</v>
      </c>
      <c r="AB19" s="54">
        <v>120</v>
      </c>
      <c r="AC19" s="54" t="s">
        <v>138</v>
      </c>
      <c r="AD19" s="54" t="s">
        <v>138</v>
      </c>
      <c r="AE19" s="54">
        <v>900</v>
      </c>
      <c r="AF19" s="54" t="s">
        <v>138</v>
      </c>
      <c r="AG19" s="54">
        <v>50</v>
      </c>
      <c r="AH19" s="54" t="s">
        <v>138</v>
      </c>
      <c r="AI19" s="54">
        <v>220</v>
      </c>
      <c r="AJ19" s="54" t="s">
        <v>138</v>
      </c>
      <c r="AK19" s="54" t="s">
        <v>138</v>
      </c>
      <c r="AL19" s="54">
        <v>310</v>
      </c>
      <c r="AM19" s="54">
        <v>10</v>
      </c>
      <c r="AN19" s="54">
        <v>80</v>
      </c>
      <c r="AO19" s="54">
        <v>50</v>
      </c>
      <c r="AP19" s="54">
        <v>0.06</v>
      </c>
      <c r="AQ19" s="54">
        <v>59</v>
      </c>
      <c r="AR19" s="54">
        <v>367</v>
      </c>
      <c r="AS19" s="54">
        <v>57.1</v>
      </c>
      <c r="AT19" s="54">
        <v>17.899999999999999</v>
      </c>
      <c r="AU19" s="54">
        <v>12.2</v>
      </c>
      <c r="AV19" s="54" t="s">
        <v>142</v>
      </c>
      <c r="AW19" s="54">
        <v>7.87</v>
      </c>
      <c r="AX19" s="54">
        <v>18.7</v>
      </c>
      <c r="AY19" s="54">
        <v>2.64</v>
      </c>
      <c r="AZ19" s="54">
        <v>12.1</v>
      </c>
      <c r="BA19" s="54">
        <v>3</v>
      </c>
      <c r="BB19" s="54">
        <v>0.81</v>
      </c>
      <c r="BC19" s="54">
        <v>3.1</v>
      </c>
      <c r="BD19" s="54">
        <v>0.59</v>
      </c>
      <c r="BE19" s="54">
        <v>0.48</v>
      </c>
      <c r="BF19" s="54">
        <v>1.66</v>
      </c>
      <c r="BG19" s="54">
        <v>2.99</v>
      </c>
      <c r="BH19" s="54">
        <v>0.23</v>
      </c>
      <c r="BI19" s="54">
        <v>1.4</v>
      </c>
      <c r="BJ19" s="54">
        <v>0.21</v>
      </c>
      <c r="BK19" s="54">
        <v>0.82</v>
      </c>
      <c r="BL19" s="54" t="s">
        <v>144</v>
      </c>
      <c r="BM19" s="54" t="s">
        <v>145</v>
      </c>
      <c r="BN19" s="54">
        <v>0.49</v>
      </c>
    </row>
    <row r="20" spans="1:66" x14ac:dyDescent="0.25">
      <c r="A20" s="54" t="s">
        <v>160</v>
      </c>
      <c r="B20" s="57">
        <v>6872246</v>
      </c>
      <c r="C20" s="57">
        <v>390095</v>
      </c>
      <c r="D20" s="54" t="s">
        <v>137</v>
      </c>
      <c r="E20" s="54">
        <v>49.01</v>
      </c>
      <c r="F20" s="54">
        <v>0.72</v>
      </c>
      <c r="G20" s="54">
        <v>11.71</v>
      </c>
      <c r="H20" s="58">
        <v>11.958912</v>
      </c>
      <c r="I20" s="54">
        <v>0.23</v>
      </c>
      <c r="J20" s="54">
        <v>13.3</v>
      </c>
      <c r="K20" s="54">
        <v>9.74</v>
      </c>
      <c r="L20" s="54">
        <v>1.21</v>
      </c>
      <c r="M20" s="54">
        <v>0.56999999999999995</v>
      </c>
      <c r="N20" s="54">
        <v>0.06</v>
      </c>
      <c r="O20" s="54">
        <v>69.8</v>
      </c>
      <c r="P20" s="59">
        <f t="shared" si="0"/>
        <v>0.83176771989752341</v>
      </c>
      <c r="Q20" s="54" t="s">
        <v>138</v>
      </c>
      <c r="R20" s="54">
        <v>120</v>
      </c>
      <c r="S20" s="54" t="s">
        <v>138</v>
      </c>
      <c r="T20" s="54">
        <v>30</v>
      </c>
      <c r="U20" s="54">
        <v>200</v>
      </c>
      <c r="V20" s="54">
        <v>1000</v>
      </c>
      <c r="W20" s="54" t="s">
        <v>138</v>
      </c>
      <c r="X20" s="54" t="s">
        <v>138</v>
      </c>
      <c r="Y20" s="54" t="s">
        <v>138</v>
      </c>
      <c r="Z20" s="54" t="s">
        <v>138</v>
      </c>
      <c r="AA20" s="54" t="s">
        <v>138</v>
      </c>
      <c r="AB20" s="54">
        <v>340</v>
      </c>
      <c r="AC20" s="54" t="s">
        <v>138</v>
      </c>
      <c r="AD20" s="54" t="s">
        <v>138</v>
      </c>
      <c r="AE20" s="54" t="s">
        <v>138</v>
      </c>
      <c r="AF20" s="54" t="s">
        <v>138</v>
      </c>
      <c r="AG20" s="54">
        <v>30</v>
      </c>
      <c r="AH20" s="54" t="s">
        <v>138</v>
      </c>
      <c r="AI20" s="54">
        <v>310</v>
      </c>
      <c r="AJ20" s="54">
        <v>30</v>
      </c>
      <c r="AK20" s="54" t="s">
        <v>138</v>
      </c>
      <c r="AL20" s="54">
        <v>210</v>
      </c>
      <c r="AM20" s="54" t="s">
        <v>138</v>
      </c>
      <c r="AN20" s="54">
        <v>110</v>
      </c>
      <c r="AO20" s="54">
        <v>40</v>
      </c>
      <c r="AP20" s="54">
        <v>0.09</v>
      </c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</row>
    <row r="21" spans="1:66" x14ac:dyDescent="0.25">
      <c r="A21" s="54" t="s">
        <v>161</v>
      </c>
      <c r="B21" s="57">
        <v>6872243</v>
      </c>
      <c r="C21" s="57">
        <v>390097</v>
      </c>
      <c r="D21" s="54" t="s">
        <v>137</v>
      </c>
      <c r="E21" s="54">
        <v>49.78</v>
      </c>
      <c r="F21" s="54">
        <v>0.37</v>
      </c>
      <c r="G21" s="54">
        <v>17.73</v>
      </c>
      <c r="H21" s="58">
        <v>8.3374259999999989</v>
      </c>
      <c r="I21" s="54">
        <v>0.15</v>
      </c>
      <c r="J21" s="54">
        <v>8.77</v>
      </c>
      <c r="K21" s="54">
        <v>11.49</v>
      </c>
      <c r="L21" s="54">
        <v>1.57</v>
      </c>
      <c r="M21" s="54">
        <v>0.69</v>
      </c>
      <c r="N21" s="54">
        <v>0.09</v>
      </c>
      <c r="O21" s="54">
        <v>68.599999999999994</v>
      </c>
      <c r="P21" s="59">
        <f t="shared" si="0"/>
        <v>0.64805414551607443</v>
      </c>
      <c r="Q21" s="54" t="s">
        <v>138</v>
      </c>
      <c r="R21" s="54">
        <v>150</v>
      </c>
      <c r="S21" s="54" t="s">
        <v>138</v>
      </c>
      <c r="T21" s="54" t="s">
        <v>138</v>
      </c>
      <c r="U21" s="54">
        <v>300</v>
      </c>
      <c r="V21" s="54">
        <v>160</v>
      </c>
      <c r="W21" s="54">
        <v>40</v>
      </c>
      <c r="X21" s="54" t="s">
        <v>138</v>
      </c>
      <c r="Y21" s="54" t="s">
        <v>138</v>
      </c>
      <c r="Z21" s="54" t="s">
        <v>138</v>
      </c>
      <c r="AA21" s="54" t="s">
        <v>138</v>
      </c>
      <c r="AB21" s="54">
        <v>50</v>
      </c>
      <c r="AC21" s="54">
        <v>60</v>
      </c>
      <c r="AD21" s="54" t="s">
        <v>138</v>
      </c>
      <c r="AE21" s="54">
        <v>400</v>
      </c>
      <c r="AF21" s="54" t="s">
        <v>138</v>
      </c>
      <c r="AG21" s="54">
        <v>20</v>
      </c>
      <c r="AH21" s="54" t="s">
        <v>138</v>
      </c>
      <c r="AI21" s="54">
        <v>630</v>
      </c>
      <c r="AJ21" s="54">
        <v>30</v>
      </c>
      <c r="AK21" s="54" t="s">
        <v>138</v>
      </c>
      <c r="AL21" s="54">
        <v>170</v>
      </c>
      <c r="AM21" s="54">
        <v>10</v>
      </c>
      <c r="AN21" s="54">
        <v>110</v>
      </c>
      <c r="AO21" s="54">
        <v>60</v>
      </c>
      <c r="AP21" s="54" t="s">
        <v>138</v>
      </c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</row>
    <row r="22" spans="1:66" x14ac:dyDescent="0.25">
      <c r="A22" s="54" t="s">
        <v>162</v>
      </c>
      <c r="B22" s="57">
        <v>6872085</v>
      </c>
      <c r="C22" s="57">
        <v>390454</v>
      </c>
      <c r="D22" s="54" t="s">
        <v>163</v>
      </c>
      <c r="E22" s="61">
        <v>50.972831952055152</v>
      </c>
      <c r="F22" s="61">
        <v>0.98278553691732229</v>
      </c>
      <c r="G22" s="61">
        <v>17.088733589681798</v>
      </c>
      <c r="H22" s="58">
        <v>10.404291566694257</v>
      </c>
      <c r="I22" s="61">
        <v>0.1833555106189034</v>
      </c>
      <c r="J22" s="61">
        <v>5.4378005720691931</v>
      </c>
      <c r="K22" s="61">
        <v>9.5030541789340237</v>
      </c>
      <c r="L22" s="61">
        <v>2.0011944301834603</v>
      </c>
      <c r="M22" s="61">
        <v>1.8283163773142086</v>
      </c>
      <c r="N22" s="61">
        <v>0.30908500361472291</v>
      </c>
      <c r="O22" s="62">
        <v>52.012309706565631</v>
      </c>
      <c r="P22" s="59">
        <f t="shared" si="0"/>
        <v>0.55610055180870643</v>
      </c>
      <c r="Q22" s="63" t="s">
        <v>164</v>
      </c>
      <c r="R22" s="63">
        <v>400</v>
      </c>
      <c r="S22" s="63" t="s">
        <v>165</v>
      </c>
      <c r="T22" s="63">
        <v>40</v>
      </c>
      <c r="U22" s="63">
        <v>200</v>
      </c>
      <c r="V22" s="63">
        <v>60</v>
      </c>
      <c r="W22" s="63">
        <v>50</v>
      </c>
      <c r="X22" s="63" t="s">
        <v>165</v>
      </c>
      <c r="Y22" s="63" t="s">
        <v>165</v>
      </c>
      <c r="Z22" s="63" t="s">
        <v>164</v>
      </c>
      <c r="AA22" s="63" t="s">
        <v>166</v>
      </c>
      <c r="AB22" s="63">
        <v>30</v>
      </c>
      <c r="AC22" s="63" t="s">
        <v>165</v>
      </c>
      <c r="AD22" s="63" t="s">
        <v>164</v>
      </c>
      <c r="AE22" s="63">
        <v>900</v>
      </c>
      <c r="AF22" s="63" t="s">
        <v>167</v>
      </c>
      <c r="AG22" s="63">
        <v>30</v>
      </c>
      <c r="AH22" s="63" t="s">
        <v>165</v>
      </c>
      <c r="AI22" s="63">
        <v>550</v>
      </c>
      <c r="AJ22" s="63" t="s">
        <v>165</v>
      </c>
      <c r="AK22" s="63" t="s">
        <v>164</v>
      </c>
      <c r="AL22" s="63">
        <v>220</v>
      </c>
      <c r="AM22" s="63">
        <v>30</v>
      </c>
      <c r="AN22" s="63">
        <v>110</v>
      </c>
      <c r="AO22" s="63">
        <v>90</v>
      </c>
      <c r="AP22" s="63">
        <v>0.06</v>
      </c>
      <c r="AQ22" s="54">
        <v>34.799999999999997</v>
      </c>
      <c r="AR22" s="54">
        <v>250</v>
      </c>
      <c r="AS22" s="54">
        <v>31.3</v>
      </c>
      <c r="AT22" s="54">
        <v>77.8</v>
      </c>
      <c r="AU22" s="54">
        <v>17.399999999999999</v>
      </c>
      <c r="AV22" s="54">
        <v>5.44</v>
      </c>
      <c r="AW22" s="54">
        <v>13.6</v>
      </c>
      <c r="AX22" s="54">
        <v>31.6</v>
      </c>
      <c r="AY22" s="54">
        <v>4.25</v>
      </c>
      <c r="AZ22" s="54">
        <v>19.2</v>
      </c>
      <c r="BA22" s="54">
        <v>4.33</v>
      </c>
      <c r="BB22" s="54">
        <v>1.39</v>
      </c>
      <c r="BC22" s="54">
        <v>4.21</v>
      </c>
      <c r="BD22" s="54">
        <v>0.78</v>
      </c>
      <c r="BE22" s="54">
        <v>0.65</v>
      </c>
      <c r="BF22" s="54">
        <v>2.23</v>
      </c>
      <c r="BG22" s="54">
        <v>3.9</v>
      </c>
      <c r="BH22" s="54">
        <v>0.3</v>
      </c>
      <c r="BI22" s="54">
        <v>1.99</v>
      </c>
      <c r="BJ22" s="54">
        <v>0.3</v>
      </c>
      <c r="BK22" s="54">
        <v>2.25</v>
      </c>
      <c r="BL22" s="54" t="s">
        <v>144</v>
      </c>
      <c r="BM22" s="54">
        <v>2.12</v>
      </c>
      <c r="BN22" s="54">
        <v>0.57999999999999996</v>
      </c>
    </row>
    <row r="23" spans="1:66" x14ac:dyDescent="0.25">
      <c r="A23" s="54" t="s">
        <v>168</v>
      </c>
      <c r="B23" s="57">
        <v>6872091</v>
      </c>
      <c r="C23" s="57">
        <v>390335</v>
      </c>
      <c r="D23" s="54" t="s">
        <v>163</v>
      </c>
      <c r="E23" s="61">
        <v>50.325729487421185</v>
      </c>
      <c r="F23" s="61">
        <v>1.0316512704497371</v>
      </c>
      <c r="G23" s="61">
        <v>16.527367561113554</v>
      </c>
      <c r="H23" s="58">
        <v>11.518808521334758</v>
      </c>
      <c r="I23" s="61">
        <v>0.21156706256938773</v>
      </c>
      <c r="J23" s="61">
        <v>5.8861727308908867</v>
      </c>
      <c r="K23" s="61">
        <v>6.7240620876013324</v>
      </c>
      <c r="L23" s="61">
        <v>1.8852510525985045</v>
      </c>
      <c r="M23" s="61">
        <v>4.1548838475879259</v>
      </c>
      <c r="N23" s="61">
        <v>0.30792433859108903</v>
      </c>
      <c r="O23" s="62">
        <v>51.449702600350648</v>
      </c>
      <c r="P23" s="59">
        <f t="shared" si="0"/>
        <v>0.40684410646387836</v>
      </c>
      <c r="Q23" s="63" t="s">
        <v>164</v>
      </c>
      <c r="R23" s="63">
        <v>1290</v>
      </c>
      <c r="S23" s="63" t="s">
        <v>165</v>
      </c>
      <c r="T23" s="63" t="s">
        <v>165</v>
      </c>
      <c r="U23" s="63">
        <v>200</v>
      </c>
      <c r="V23" s="63">
        <v>140</v>
      </c>
      <c r="W23" s="63" t="s">
        <v>166</v>
      </c>
      <c r="X23" s="63" t="s">
        <v>165</v>
      </c>
      <c r="Y23" s="63" t="s">
        <v>165</v>
      </c>
      <c r="Z23" s="63" t="s">
        <v>164</v>
      </c>
      <c r="AA23" s="63" t="s">
        <v>166</v>
      </c>
      <c r="AB23" s="63">
        <v>40</v>
      </c>
      <c r="AC23" s="63" t="s">
        <v>165</v>
      </c>
      <c r="AD23" s="63" t="s">
        <v>164</v>
      </c>
      <c r="AE23" s="63">
        <v>100</v>
      </c>
      <c r="AF23" s="63" t="s">
        <v>167</v>
      </c>
      <c r="AG23" s="63">
        <v>30</v>
      </c>
      <c r="AH23" s="63" t="s">
        <v>165</v>
      </c>
      <c r="AI23" s="63">
        <v>310</v>
      </c>
      <c r="AJ23" s="63">
        <v>30</v>
      </c>
      <c r="AK23" s="63" t="s">
        <v>164</v>
      </c>
      <c r="AL23" s="63">
        <v>230</v>
      </c>
      <c r="AM23" s="63">
        <v>30</v>
      </c>
      <c r="AN23" s="63">
        <v>130</v>
      </c>
      <c r="AO23" s="63">
        <v>70</v>
      </c>
      <c r="AP23" s="63" t="s">
        <v>169</v>
      </c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</row>
    <row r="24" spans="1:66" x14ac:dyDescent="0.25">
      <c r="A24" s="54" t="s">
        <v>170</v>
      </c>
      <c r="B24" s="57">
        <v>6872092</v>
      </c>
      <c r="C24" s="57">
        <v>390333</v>
      </c>
      <c r="D24" s="54" t="s">
        <v>163</v>
      </c>
      <c r="E24" s="61">
        <v>51.798530866536176</v>
      </c>
      <c r="F24" s="61">
        <v>0.94609669339731872</v>
      </c>
      <c r="G24" s="61">
        <v>16.985540190692685</v>
      </c>
      <c r="H24" s="58">
        <v>10.450388331123321</v>
      </c>
      <c r="I24" s="61">
        <v>0.19469175559344154</v>
      </c>
      <c r="J24" s="61">
        <v>4.9041274652185818</v>
      </c>
      <c r="K24" s="61">
        <v>8.2717686430510842</v>
      </c>
      <c r="L24" s="61">
        <v>2.8519711224769004</v>
      </c>
      <c r="M24" s="61">
        <v>1.9784891919765952</v>
      </c>
      <c r="N24" s="61">
        <v>0.32413546336637838</v>
      </c>
      <c r="O24" s="62">
        <v>49.320482861011691</v>
      </c>
      <c r="P24" s="59">
        <f t="shared" si="0"/>
        <v>0.48698884758364308</v>
      </c>
      <c r="Q24" s="63" t="s">
        <v>164</v>
      </c>
      <c r="R24" s="63">
        <v>570</v>
      </c>
      <c r="S24" s="63" t="s">
        <v>165</v>
      </c>
      <c r="T24" s="63">
        <v>40</v>
      </c>
      <c r="U24" s="63">
        <v>300</v>
      </c>
      <c r="V24" s="63">
        <v>30</v>
      </c>
      <c r="W24" s="63" t="s">
        <v>166</v>
      </c>
      <c r="X24" s="63" t="s">
        <v>165</v>
      </c>
      <c r="Y24" s="63" t="s">
        <v>165</v>
      </c>
      <c r="Z24" s="63" t="s">
        <v>164</v>
      </c>
      <c r="AA24" s="63" t="s">
        <v>166</v>
      </c>
      <c r="AB24" s="63">
        <v>30</v>
      </c>
      <c r="AC24" s="63" t="s">
        <v>165</v>
      </c>
      <c r="AD24" s="63" t="s">
        <v>164</v>
      </c>
      <c r="AE24" s="63" t="s">
        <v>171</v>
      </c>
      <c r="AF24" s="63" t="s">
        <v>167</v>
      </c>
      <c r="AG24" s="63">
        <v>30</v>
      </c>
      <c r="AH24" s="63" t="s">
        <v>165</v>
      </c>
      <c r="AI24" s="63">
        <v>480</v>
      </c>
      <c r="AJ24" s="63">
        <v>30</v>
      </c>
      <c r="AK24" s="63" t="s">
        <v>164</v>
      </c>
      <c r="AL24" s="63">
        <v>210</v>
      </c>
      <c r="AM24" s="63">
        <v>30</v>
      </c>
      <c r="AN24" s="63">
        <v>130</v>
      </c>
      <c r="AO24" s="63">
        <v>100</v>
      </c>
      <c r="AP24" s="63">
        <v>0.06</v>
      </c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</row>
    <row r="25" spans="1:66" x14ac:dyDescent="0.25">
      <c r="A25" s="54" t="s">
        <v>172</v>
      </c>
      <c r="B25" s="57">
        <v>6872088</v>
      </c>
      <c r="C25" s="57">
        <v>390283</v>
      </c>
      <c r="D25" s="54" t="s">
        <v>163</v>
      </c>
      <c r="E25" s="61">
        <v>52.185003267491624</v>
      </c>
      <c r="F25" s="61">
        <v>0.90014123996036854</v>
      </c>
      <c r="G25" s="61">
        <v>16.221514851276432</v>
      </c>
      <c r="H25" s="58">
        <v>9.566330079895442</v>
      </c>
      <c r="I25" s="61">
        <v>0.1675906992432068</v>
      </c>
      <c r="J25" s="61">
        <v>5.6601387102894369</v>
      </c>
      <c r="K25" s="61">
        <v>9.8340957480447759</v>
      </c>
      <c r="L25" s="61">
        <v>2.6666947741214666</v>
      </c>
      <c r="M25" s="61">
        <v>1.3228070915108459</v>
      </c>
      <c r="N25" s="61">
        <v>0.29091215717688729</v>
      </c>
      <c r="O25" s="62">
        <v>55.096695134803028</v>
      </c>
      <c r="P25" s="59">
        <f t="shared" si="0"/>
        <v>0.60623781676413258</v>
      </c>
      <c r="Q25" s="63" t="s">
        <v>164</v>
      </c>
      <c r="R25" s="63">
        <v>620</v>
      </c>
      <c r="S25" s="63" t="s">
        <v>165</v>
      </c>
      <c r="T25" s="63" t="s">
        <v>165</v>
      </c>
      <c r="U25" s="63">
        <v>300</v>
      </c>
      <c r="V25" s="63">
        <v>80</v>
      </c>
      <c r="W25" s="63">
        <v>40</v>
      </c>
      <c r="X25" s="63" t="s">
        <v>165</v>
      </c>
      <c r="Y25" s="63" t="s">
        <v>165</v>
      </c>
      <c r="Z25" s="63" t="s">
        <v>164</v>
      </c>
      <c r="AA25" s="63" t="s">
        <v>166</v>
      </c>
      <c r="AB25" s="63" t="s">
        <v>166</v>
      </c>
      <c r="AC25" s="63" t="s">
        <v>165</v>
      </c>
      <c r="AD25" s="63" t="s">
        <v>164</v>
      </c>
      <c r="AE25" s="63">
        <v>200</v>
      </c>
      <c r="AF25" s="63" t="s">
        <v>167</v>
      </c>
      <c r="AG25" s="63">
        <v>30</v>
      </c>
      <c r="AH25" s="63" t="s">
        <v>165</v>
      </c>
      <c r="AI25" s="63">
        <v>570</v>
      </c>
      <c r="AJ25" s="63" t="s">
        <v>165</v>
      </c>
      <c r="AK25" s="63" t="s">
        <v>164</v>
      </c>
      <c r="AL25" s="63">
        <v>210</v>
      </c>
      <c r="AM25" s="63">
        <v>30</v>
      </c>
      <c r="AN25" s="63">
        <v>100</v>
      </c>
      <c r="AO25" s="63">
        <v>70</v>
      </c>
      <c r="AP25" s="63">
        <v>0.05</v>
      </c>
      <c r="AQ25" s="54">
        <v>35.700000000000003</v>
      </c>
      <c r="AR25" s="54">
        <v>242</v>
      </c>
      <c r="AS25" s="54">
        <v>29.8</v>
      </c>
      <c r="AT25" s="54">
        <v>45.1</v>
      </c>
      <c r="AU25" s="54">
        <v>16.8</v>
      </c>
      <c r="AV25" s="54">
        <v>3.12</v>
      </c>
      <c r="AW25" s="54">
        <v>14.6</v>
      </c>
      <c r="AX25" s="54">
        <v>31.8</v>
      </c>
      <c r="AY25" s="54">
        <v>4.34</v>
      </c>
      <c r="AZ25" s="54">
        <v>19.899999999999999</v>
      </c>
      <c r="BA25" s="54">
        <v>4.5199999999999996</v>
      </c>
      <c r="BB25" s="54">
        <v>1.41</v>
      </c>
      <c r="BC25" s="54">
        <v>4.53</v>
      </c>
      <c r="BD25" s="54">
        <v>0.79</v>
      </c>
      <c r="BE25" s="54">
        <v>0.69</v>
      </c>
      <c r="BF25" s="54">
        <v>2.2000000000000002</v>
      </c>
      <c r="BG25" s="54">
        <v>4.01</v>
      </c>
      <c r="BH25" s="54">
        <v>0.3</v>
      </c>
      <c r="BI25" s="54">
        <v>1.86</v>
      </c>
      <c r="BJ25" s="54">
        <v>0.28000000000000003</v>
      </c>
      <c r="BK25" s="54">
        <v>1.67</v>
      </c>
      <c r="BL25" s="54" t="s">
        <v>144</v>
      </c>
      <c r="BM25" s="54">
        <v>2.09</v>
      </c>
      <c r="BN25" s="54">
        <v>0.51</v>
      </c>
    </row>
    <row r="26" spans="1:66" x14ac:dyDescent="0.25">
      <c r="A26" s="54" t="s">
        <v>173</v>
      </c>
      <c r="B26" s="57">
        <v>6872152</v>
      </c>
      <c r="C26" s="57">
        <v>390167</v>
      </c>
      <c r="D26" s="54" t="s">
        <v>163</v>
      </c>
      <c r="E26" s="61">
        <v>51.880183672008421</v>
      </c>
      <c r="F26" s="61">
        <v>0.90813331560700727</v>
      </c>
      <c r="G26" s="61">
        <v>18.970577707781516</v>
      </c>
      <c r="H26" s="58">
        <v>9.1816389351932344</v>
      </c>
      <c r="I26" s="61">
        <v>0.14931020729574668</v>
      </c>
      <c r="J26" s="61">
        <v>4.0702371577881635</v>
      </c>
      <c r="K26" s="61">
        <v>9.9403781843469723</v>
      </c>
      <c r="L26" s="61">
        <v>2.8328032480083447</v>
      </c>
      <c r="M26" s="61">
        <v>0.65451049773478009</v>
      </c>
      <c r="N26" s="61">
        <v>0.27509894357914977</v>
      </c>
      <c r="O26" s="62">
        <v>47.898117802627802</v>
      </c>
      <c r="P26" s="59">
        <f t="shared" si="0"/>
        <v>0.52398921832884093</v>
      </c>
      <c r="Q26" s="63" t="s">
        <v>164</v>
      </c>
      <c r="R26" s="63">
        <v>170</v>
      </c>
      <c r="S26" s="63" t="s">
        <v>165</v>
      </c>
      <c r="T26" s="63" t="s">
        <v>165</v>
      </c>
      <c r="U26" s="63">
        <v>100</v>
      </c>
      <c r="V26" s="63">
        <v>110</v>
      </c>
      <c r="W26" s="63">
        <v>70</v>
      </c>
      <c r="X26" s="63" t="s">
        <v>165</v>
      </c>
      <c r="Y26" s="63" t="s">
        <v>165</v>
      </c>
      <c r="Z26" s="63" t="s">
        <v>164</v>
      </c>
      <c r="AA26" s="63" t="s">
        <v>166</v>
      </c>
      <c r="AB26" s="63">
        <v>40</v>
      </c>
      <c r="AC26" s="63" t="s">
        <v>165</v>
      </c>
      <c r="AD26" s="63" t="s">
        <v>164</v>
      </c>
      <c r="AE26" s="63">
        <v>400</v>
      </c>
      <c r="AF26" s="63" t="s">
        <v>167</v>
      </c>
      <c r="AG26" s="63">
        <v>20</v>
      </c>
      <c r="AH26" s="63" t="s">
        <v>165</v>
      </c>
      <c r="AI26" s="63">
        <v>630</v>
      </c>
      <c r="AJ26" s="63">
        <v>30</v>
      </c>
      <c r="AK26" s="63" t="s">
        <v>164</v>
      </c>
      <c r="AL26" s="63">
        <v>240</v>
      </c>
      <c r="AM26" s="63">
        <v>20</v>
      </c>
      <c r="AN26" s="63">
        <v>100</v>
      </c>
      <c r="AO26" s="63">
        <v>70</v>
      </c>
      <c r="AP26" s="63">
        <v>0.05</v>
      </c>
      <c r="AQ26" s="54">
        <v>34</v>
      </c>
      <c r="AR26" s="54">
        <v>293</v>
      </c>
      <c r="AS26" s="54">
        <v>34</v>
      </c>
      <c r="AT26" s="54">
        <v>23.1</v>
      </c>
      <c r="AU26" s="54">
        <v>12.1</v>
      </c>
      <c r="AV26" s="54">
        <v>3.27</v>
      </c>
      <c r="AW26" s="54">
        <v>9.81</v>
      </c>
      <c r="AX26" s="54">
        <v>21.8</v>
      </c>
      <c r="AY26" s="54">
        <v>2.89</v>
      </c>
      <c r="AZ26" s="54">
        <v>13</v>
      </c>
      <c r="BA26" s="54">
        <v>3.1</v>
      </c>
      <c r="BB26" s="54">
        <v>1.06</v>
      </c>
      <c r="BC26" s="54">
        <v>3.08</v>
      </c>
      <c r="BD26" s="54">
        <v>0.57999999999999996</v>
      </c>
      <c r="BE26" s="54">
        <v>0.49</v>
      </c>
      <c r="BF26" s="54">
        <v>1.61</v>
      </c>
      <c r="BG26" s="54">
        <v>2.97</v>
      </c>
      <c r="BH26" s="54">
        <v>0.22</v>
      </c>
      <c r="BI26" s="54">
        <v>1.36</v>
      </c>
      <c r="BJ26" s="54">
        <v>0.2</v>
      </c>
      <c r="BK26" s="54">
        <v>1.61</v>
      </c>
      <c r="BL26" s="54" t="s">
        <v>144</v>
      </c>
      <c r="BM26" s="54">
        <v>2.25</v>
      </c>
      <c r="BN26" s="54">
        <v>0.45</v>
      </c>
    </row>
    <row r="27" spans="1:66" x14ac:dyDescent="0.25">
      <c r="A27" s="54" t="s">
        <v>174</v>
      </c>
      <c r="B27" s="57">
        <v>6871917</v>
      </c>
      <c r="C27" s="57">
        <v>390217</v>
      </c>
      <c r="D27" s="54" t="s">
        <v>163</v>
      </c>
      <c r="E27" s="61">
        <v>50.551372565748778</v>
      </c>
      <c r="F27" s="61">
        <v>0.84358936074909885</v>
      </c>
      <c r="G27" s="61">
        <v>14.386877972825971</v>
      </c>
      <c r="H27" s="58">
        <v>9.8691636627348949</v>
      </c>
      <c r="I27" s="61">
        <v>0.22182880788345455</v>
      </c>
      <c r="J27" s="61">
        <v>9.3317407162510921</v>
      </c>
      <c r="K27" s="61">
        <v>10.366230829938358</v>
      </c>
      <c r="L27" s="61">
        <v>1.1624682720815649</v>
      </c>
      <c r="M27" s="61">
        <v>1.7415694388157754</v>
      </c>
      <c r="N27" s="61">
        <v>0.30288164153317831</v>
      </c>
      <c r="O27" s="62">
        <v>66.226093595804983</v>
      </c>
      <c r="P27" s="59">
        <f t="shared" si="0"/>
        <v>0.72053372868791699</v>
      </c>
      <c r="Q27" s="63" t="s">
        <v>164</v>
      </c>
      <c r="R27" s="63">
        <v>390</v>
      </c>
      <c r="S27" s="63" t="s">
        <v>165</v>
      </c>
      <c r="T27" s="63">
        <v>60</v>
      </c>
      <c r="U27" s="63">
        <v>200</v>
      </c>
      <c r="V27" s="63">
        <v>770</v>
      </c>
      <c r="W27" s="63" t="s">
        <v>166</v>
      </c>
      <c r="X27" s="63" t="s">
        <v>165</v>
      </c>
      <c r="Y27" s="63" t="s">
        <v>165</v>
      </c>
      <c r="Z27" s="63" t="s">
        <v>164</v>
      </c>
      <c r="AA27" s="63" t="s">
        <v>166</v>
      </c>
      <c r="AB27" s="63">
        <v>140</v>
      </c>
      <c r="AC27" s="63" t="s">
        <v>165</v>
      </c>
      <c r="AD27" s="63" t="s">
        <v>164</v>
      </c>
      <c r="AE27" s="63" t="s">
        <v>171</v>
      </c>
      <c r="AF27" s="63" t="s">
        <v>167</v>
      </c>
      <c r="AG27" s="63">
        <v>30</v>
      </c>
      <c r="AH27" s="63" t="s">
        <v>165</v>
      </c>
      <c r="AI27" s="63">
        <v>370</v>
      </c>
      <c r="AJ27" s="63">
        <v>30</v>
      </c>
      <c r="AK27" s="63" t="s">
        <v>164</v>
      </c>
      <c r="AL27" s="63">
        <v>210</v>
      </c>
      <c r="AM27" s="63">
        <v>20</v>
      </c>
      <c r="AN27" s="63">
        <v>120</v>
      </c>
      <c r="AO27" s="63">
        <v>90</v>
      </c>
      <c r="AP27" s="63">
        <v>7.0000000000000007E-2</v>
      </c>
      <c r="AQ27" s="54">
        <v>36</v>
      </c>
      <c r="AR27" s="54">
        <v>228</v>
      </c>
      <c r="AS27" s="54">
        <v>38.6</v>
      </c>
      <c r="AT27" s="54">
        <v>73.900000000000006</v>
      </c>
      <c r="AU27" s="54">
        <v>16.3</v>
      </c>
      <c r="AV27" s="54">
        <v>5.0199999999999996</v>
      </c>
      <c r="AW27" s="54">
        <v>11.5</v>
      </c>
      <c r="AX27" s="54">
        <v>27.4</v>
      </c>
      <c r="AY27" s="54">
        <v>3.77</v>
      </c>
      <c r="AZ27" s="54">
        <v>17.100000000000001</v>
      </c>
      <c r="BA27" s="54">
        <v>4.01</v>
      </c>
      <c r="BB27" s="54">
        <v>1.55</v>
      </c>
      <c r="BC27" s="54">
        <v>3.98</v>
      </c>
      <c r="BD27" s="54">
        <v>0.72</v>
      </c>
      <c r="BE27" s="54">
        <v>0.62</v>
      </c>
      <c r="BF27" s="54">
        <v>2.09</v>
      </c>
      <c r="BG27" s="54">
        <v>3.66</v>
      </c>
      <c r="BH27" s="54">
        <v>0.28999999999999998</v>
      </c>
      <c r="BI27" s="54">
        <v>1.85</v>
      </c>
      <c r="BJ27" s="54">
        <v>0.28000000000000003</v>
      </c>
      <c r="BK27" s="54">
        <v>2.13</v>
      </c>
      <c r="BL27" s="54" t="s">
        <v>144</v>
      </c>
      <c r="BM27" s="54">
        <v>2.4700000000000002</v>
      </c>
      <c r="BN27" s="54">
        <v>0.75</v>
      </c>
    </row>
    <row r="28" spans="1:66" x14ac:dyDescent="0.25">
      <c r="A28" s="54" t="s">
        <v>175</v>
      </c>
      <c r="B28" s="57">
        <v>6872244</v>
      </c>
      <c r="C28" s="57">
        <v>390353</v>
      </c>
      <c r="D28" s="54" t="s">
        <v>163</v>
      </c>
      <c r="E28" s="61">
        <v>50.497119149432862</v>
      </c>
      <c r="F28" s="61">
        <v>0.82552550322039853</v>
      </c>
      <c r="G28" s="61">
        <v>11.894782636376179</v>
      </c>
      <c r="H28" s="58">
        <v>9.9513937374659136</v>
      </c>
      <c r="I28" s="61">
        <v>0.15385758093439303</v>
      </c>
      <c r="J28" s="61">
        <v>13.974512695903146</v>
      </c>
      <c r="K28" s="61">
        <v>7.8944855320819602</v>
      </c>
      <c r="L28" s="61">
        <v>1.9842322506711378</v>
      </c>
      <c r="M28" s="61">
        <v>1.2733041180777354</v>
      </c>
      <c r="N28" s="61">
        <v>0.31832602951943384</v>
      </c>
      <c r="O28" s="62">
        <v>74.438807378790585</v>
      </c>
      <c r="P28" s="59">
        <f t="shared" si="0"/>
        <v>0.66369313113291706</v>
      </c>
      <c r="Q28" s="63" t="s">
        <v>164</v>
      </c>
      <c r="R28" s="63">
        <v>450</v>
      </c>
      <c r="S28" s="63" t="s">
        <v>165</v>
      </c>
      <c r="T28" s="63">
        <v>40</v>
      </c>
      <c r="U28" s="63">
        <v>400</v>
      </c>
      <c r="V28" s="63">
        <v>1010.0000000000001</v>
      </c>
      <c r="W28" s="63">
        <v>70</v>
      </c>
      <c r="X28" s="63" t="s">
        <v>165</v>
      </c>
      <c r="Y28" s="63" t="s">
        <v>165</v>
      </c>
      <c r="Z28" s="63" t="s">
        <v>164</v>
      </c>
      <c r="AA28" s="63" t="s">
        <v>166</v>
      </c>
      <c r="AB28" s="63">
        <v>400</v>
      </c>
      <c r="AC28" s="63" t="s">
        <v>165</v>
      </c>
      <c r="AD28" s="63" t="s">
        <v>164</v>
      </c>
      <c r="AE28" s="63">
        <v>200</v>
      </c>
      <c r="AF28" s="63" t="s">
        <v>167</v>
      </c>
      <c r="AG28" s="63">
        <v>30</v>
      </c>
      <c r="AH28" s="63" t="s">
        <v>165</v>
      </c>
      <c r="AI28" s="63">
        <v>660</v>
      </c>
      <c r="AJ28" s="63" t="s">
        <v>165</v>
      </c>
      <c r="AK28" s="63" t="s">
        <v>164</v>
      </c>
      <c r="AL28" s="63">
        <v>190</v>
      </c>
      <c r="AM28" s="63">
        <v>10</v>
      </c>
      <c r="AN28" s="63">
        <v>100</v>
      </c>
      <c r="AO28" s="63">
        <v>90</v>
      </c>
      <c r="AP28" s="63">
        <v>0.06</v>
      </c>
      <c r="AQ28" s="54">
        <v>27.799999999999997</v>
      </c>
      <c r="AR28" s="54">
        <v>212</v>
      </c>
      <c r="AS28" s="54">
        <v>50.75</v>
      </c>
      <c r="AT28" s="54">
        <v>36.400000000000006</v>
      </c>
      <c r="AU28" s="54">
        <v>12.55</v>
      </c>
      <c r="AV28" s="54">
        <v>3.95</v>
      </c>
      <c r="AW28" s="54">
        <v>14.850000000000001</v>
      </c>
      <c r="AX28" s="54">
        <v>33.549999999999997</v>
      </c>
      <c r="AY28" s="54">
        <v>4.34</v>
      </c>
      <c r="AZ28" s="54">
        <v>18.75</v>
      </c>
      <c r="BA28" s="54">
        <v>3.7949999999999999</v>
      </c>
      <c r="BB28" s="54">
        <v>1.17</v>
      </c>
      <c r="BC28" s="54">
        <v>3.49</v>
      </c>
      <c r="BD28" s="54">
        <v>0.57999999999999996</v>
      </c>
      <c r="BE28" s="54">
        <v>0.51</v>
      </c>
      <c r="BF28" s="54">
        <v>1.6549999999999998</v>
      </c>
      <c r="BG28" s="54">
        <v>2.9800000000000004</v>
      </c>
      <c r="BH28" s="54">
        <v>0.23</v>
      </c>
      <c r="BI28" s="54">
        <v>1.4750000000000001</v>
      </c>
      <c r="BJ28" s="54">
        <v>0.22</v>
      </c>
      <c r="BK28" s="54">
        <v>1.7850000000000001</v>
      </c>
      <c r="BL28" s="54" t="s">
        <v>144</v>
      </c>
      <c r="BM28" s="54">
        <v>2.3849999999999998</v>
      </c>
      <c r="BN28" s="54">
        <v>0.76500000000000001</v>
      </c>
    </row>
    <row r="29" spans="1:66" x14ac:dyDescent="0.25">
      <c r="A29" s="54" t="s">
        <v>176</v>
      </c>
      <c r="B29" s="57">
        <v>6872330</v>
      </c>
      <c r="C29" s="57">
        <v>390288</v>
      </c>
      <c r="D29" s="54" t="s">
        <v>163</v>
      </c>
      <c r="E29" s="61">
        <v>55.37297185215904</v>
      </c>
      <c r="F29" s="61">
        <v>1.0377896428386295</v>
      </c>
      <c r="G29" s="61">
        <v>14.898139028562543</v>
      </c>
      <c r="H29" s="58">
        <v>7.6659976154683553</v>
      </c>
      <c r="I29" s="61">
        <v>0.12233684101394433</v>
      </c>
      <c r="J29" s="61">
        <v>6.6766886112695047</v>
      </c>
      <c r="K29" s="61">
        <v>7.226167642942305</v>
      </c>
      <c r="L29" s="61">
        <v>2.6540873982686231</v>
      </c>
      <c r="M29" s="61">
        <v>2.7899020268518999</v>
      </c>
      <c r="N29" s="61">
        <v>0.60650044061997832</v>
      </c>
      <c r="O29" s="62">
        <v>64.364205815371008</v>
      </c>
      <c r="P29" s="59">
        <f t="shared" si="0"/>
        <v>0.48503827418232426</v>
      </c>
      <c r="Q29" s="63" t="s">
        <v>164</v>
      </c>
      <c r="R29" s="63">
        <v>630</v>
      </c>
      <c r="S29" s="63" t="s">
        <v>165</v>
      </c>
      <c r="T29" s="63">
        <v>100</v>
      </c>
      <c r="U29" s="63">
        <v>100</v>
      </c>
      <c r="V29" s="63">
        <v>300</v>
      </c>
      <c r="W29" s="63">
        <v>20</v>
      </c>
      <c r="X29" s="63" t="s">
        <v>165</v>
      </c>
      <c r="Y29" s="63" t="s">
        <v>165</v>
      </c>
      <c r="Z29" s="63" t="s">
        <v>164</v>
      </c>
      <c r="AA29" s="63" t="s">
        <v>166</v>
      </c>
      <c r="AB29" s="63">
        <v>170</v>
      </c>
      <c r="AC29" s="63" t="s">
        <v>165</v>
      </c>
      <c r="AD29" s="63" t="s">
        <v>164</v>
      </c>
      <c r="AE29" s="63">
        <v>600</v>
      </c>
      <c r="AF29" s="63" t="s">
        <v>167</v>
      </c>
      <c r="AG29" s="63" t="s">
        <v>166</v>
      </c>
      <c r="AH29" s="63" t="s">
        <v>165</v>
      </c>
      <c r="AI29" s="63">
        <v>730</v>
      </c>
      <c r="AJ29" s="63">
        <v>30</v>
      </c>
      <c r="AK29" s="63" t="s">
        <v>164</v>
      </c>
      <c r="AL29" s="63">
        <v>150</v>
      </c>
      <c r="AM29" s="63">
        <v>30</v>
      </c>
      <c r="AN29" s="63">
        <v>90</v>
      </c>
      <c r="AO29" s="63">
        <v>170</v>
      </c>
      <c r="AP29" s="63" t="s">
        <v>169</v>
      </c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</row>
    <row r="30" spans="1:66" x14ac:dyDescent="0.25">
      <c r="A30" s="54" t="s">
        <v>177</v>
      </c>
      <c r="B30" s="57">
        <v>6872381</v>
      </c>
      <c r="C30" s="57">
        <v>390162</v>
      </c>
      <c r="D30" s="54" t="s">
        <v>163</v>
      </c>
      <c r="E30" s="61">
        <v>49.900072962598735</v>
      </c>
      <c r="F30" s="61">
        <v>1.3725427994374477</v>
      </c>
      <c r="G30" s="61">
        <v>16.591060495511215</v>
      </c>
      <c r="H30" s="58">
        <v>10.453402277701995</v>
      </c>
      <c r="I30" s="61">
        <v>0.19350950099927036</v>
      </c>
      <c r="J30" s="61">
        <v>6.1225137201408497</v>
      </c>
      <c r="K30" s="61">
        <v>9.485137835865876</v>
      </c>
      <c r="L30" s="61">
        <v>3.2886040880203868</v>
      </c>
      <c r="M30" s="61">
        <v>0.7824974357347545</v>
      </c>
      <c r="N30" s="61">
        <v>0.51602533599805434</v>
      </c>
      <c r="O30" s="62">
        <v>54.84536722996971</v>
      </c>
      <c r="P30" s="59">
        <f t="shared" si="0"/>
        <v>0.57170172084130022</v>
      </c>
      <c r="Q30" s="63" t="s">
        <v>164</v>
      </c>
      <c r="R30" s="63">
        <v>340</v>
      </c>
      <c r="S30" s="63" t="s">
        <v>165</v>
      </c>
      <c r="T30" s="63">
        <v>90</v>
      </c>
      <c r="U30" s="63">
        <v>300</v>
      </c>
      <c r="V30" s="63">
        <v>330</v>
      </c>
      <c r="W30" s="63">
        <v>20</v>
      </c>
      <c r="X30" s="63" t="s">
        <v>165</v>
      </c>
      <c r="Y30" s="63" t="s">
        <v>165</v>
      </c>
      <c r="Z30" s="63" t="s">
        <v>164</v>
      </c>
      <c r="AA30" s="63" t="s">
        <v>166</v>
      </c>
      <c r="AB30" s="63">
        <v>60</v>
      </c>
      <c r="AC30" s="63" t="s">
        <v>165</v>
      </c>
      <c r="AD30" s="63" t="s">
        <v>164</v>
      </c>
      <c r="AE30" s="63">
        <v>200</v>
      </c>
      <c r="AF30" s="63" t="s">
        <v>167</v>
      </c>
      <c r="AG30" s="63">
        <v>30</v>
      </c>
      <c r="AH30" s="63" t="s">
        <v>165</v>
      </c>
      <c r="AI30" s="63">
        <v>670</v>
      </c>
      <c r="AJ30" s="63" t="s">
        <v>165</v>
      </c>
      <c r="AK30" s="63" t="s">
        <v>164</v>
      </c>
      <c r="AL30" s="63">
        <v>240</v>
      </c>
      <c r="AM30" s="63">
        <v>20</v>
      </c>
      <c r="AN30" s="63">
        <v>130</v>
      </c>
      <c r="AO30" s="63">
        <v>130</v>
      </c>
      <c r="AP30" s="63">
        <v>0.08</v>
      </c>
      <c r="AQ30" s="54">
        <v>30.6</v>
      </c>
      <c r="AR30" s="54">
        <v>255</v>
      </c>
      <c r="AS30" s="54">
        <v>28.9</v>
      </c>
      <c r="AT30" s="54">
        <v>23.1</v>
      </c>
      <c r="AU30" s="54">
        <v>23.3</v>
      </c>
      <c r="AV30" s="54">
        <v>11.3</v>
      </c>
      <c r="AW30" s="54">
        <v>22.1</v>
      </c>
      <c r="AX30" s="54">
        <v>53.7</v>
      </c>
      <c r="AY30" s="54">
        <v>7.59</v>
      </c>
      <c r="AZ30" s="54">
        <v>34.200000000000003</v>
      </c>
      <c r="BA30" s="54">
        <v>7.35</v>
      </c>
      <c r="BB30" s="54">
        <v>2.2200000000000002</v>
      </c>
      <c r="BC30" s="54">
        <v>6.7</v>
      </c>
      <c r="BD30" s="54">
        <v>1.08</v>
      </c>
      <c r="BE30" s="54">
        <v>0.98</v>
      </c>
      <c r="BF30" s="54">
        <v>3.06</v>
      </c>
      <c r="BG30" s="54">
        <v>5.61</v>
      </c>
      <c r="BH30" s="54">
        <v>0.4</v>
      </c>
      <c r="BI30" s="54">
        <v>2.6</v>
      </c>
      <c r="BJ30" s="54">
        <v>0.39</v>
      </c>
      <c r="BK30" s="54">
        <v>5</v>
      </c>
      <c r="BL30" s="54" t="s">
        <v>144</v>
      </c>
      <c r="BM30" s="54">
        <v>2.2999999999999998</v>
      </c>
      <c r="BN30" s="54">
        <v>1.66</v>
      </c>
    </row>
    <row r="31" spans="1:66" x14ac:dyDescent="0.25">
      <c r="A31" s="54" t="s">
        <v>178</v>
      </c>
      <c r="B31" s="57">
        <v>6883770</v>
      </c>
      <c r="C31" s="57">
        <v>380806</v>
      </c>
      <c r="D31" s="55" t="s">
        <v>179</v>
      </c>
      <c r="E31" s="61">
        <v>45.832372434399858</v>
      </c>
      <c r="F31" s="61">
        <v>1.6092968225161182</v>
      </c>
      <c r="G31" s="61">
        <v>16.915163486508984</v>
      </c>
      <c r="H31" s="58">
        <v>16.719493046433982</v>
      </c>
      <c r="I31" s="61">
        <v>0.29278172721165513</v>
      </c>
      <c r="J31" s="61">
        <v>5.9258219445920615</v>
      </c>
      <c r="K31" s="61">
        <v>8.1116581271996235</v>
      </c>
      <c r="L31" s="61">
        <v>1.7246046945344071</v>
      </c>
      <c r="M31" s="61">
        <v>0.50935999117644115</v>
      </c>
      <c r="N31" s="61">
        <v>0.28877101861971466</v>
      </c>
      <c r="O31" s="62">
        <f t="shared" ref="O31:O70" si="1">100*(J31/40.3044)/(J31/40.3044+0.85*((H31/71.844)))</f>
        <v>42.636427138712051</v>
      </c>
      <c r="P31" s="59">
        <f t="shared" si="0"/>
        <v>0.47954949614700643</v>
      </c>
      <c r="Q31" s="63" t="s">
        <v>164</v>
      </c>
      <c r="R31" s="63">
        <v>180</v>
      </c>
      <c r="S31" s="63" t="s">
        <v>165</v>
      </c>
      <c r="T31" s="63">
        <v>40</v>
      </c>
      <c r="U31" s="63">
        <v>200</v>
      </c>
      <c r="V31" s="63">
        <v>40</v>
      </c>
      <c r="W31" s="63">
        <v>20</v>
      </c>
      <c r="X31" s="63" t="s">
        <v>165</v>
      </c>
      <c r="Y31" s="63" t="s">
        <v>165</v>
      </c>
      <c r="Z31" s="63" t="s">
        <v>164</v>
      </c>
      <c r="AA31" s="63" t="s">
        <v>166</v>
      </c>
      <c r="AB31" s="63" t="s">
        <v>166</v>
      </c>
      <c r="AC31" s="63" t="s">
        <v>165</v>
      </c>
      <c r="AD31" s="63" t="s">
        <v>164</v>
      </c>
      <c r="AE31" s="63">
        <v>300</v>
      </c>
      <c r="AF31" s="63" t="s">
        <v>167</v>
      </c>
      <c r="AG31" s="63">
        <v>20</v>
      </c>
      <c r="AH31" s="63" t="s">
        <v>165</v>
      </c>
      <c r="AI31" s="63">
        <v>560</v>
      </c>
      <c r="AJ31" s="63">
        <v>30</v>
      </c>
      <c r="AK31" s="63">
        <v>10</v>
      </c>
      <c r="AL31" s="63">
        <v>370</v>
      </c>
      <c r="AM31" s="63">
        <v>10</v>
      </c>
      <c r="AN31" s="63">
        <v>180</v>
      </c>
      <c r="AO31" s="63">
        <v>50</v>
      </c>
      <c r="AP31" s="63">
        <v>0.14000000000000001</v>
      </c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</row>
    <row r="32" spans="1:66" x14ac:dyDescent="0.25">
      <c r="A32" s="54" t="s">
        <v>180</v>
      </c>
      <c r="B32" s="57">
        <v>6883763</v>
      </c>
      <c r="C32" s="57">
        <v>380801</v>
      </c>
      <c r="D32" s="55" t="s">
        <v>179</v>
      </c>
      <c r="E32" s="61">
        <v>46.285897641585116</v>
      </c>
      <c r="F32" s="61">
        <v>1.722685705117921</v>
      </c>
      <c r="G32" s="61">
        <v>20.636130274346222</v>
      </c>
      <c r="H32" s="58">
        <v>12.571476415851118</v>
      </c>
      <c r="I32" s="61">
        <v>0.19653457404139263</v>
      </c>
      <c r="J32" s="61">
        <v>3.8404460131557845</v>
      </c>
      <c r="K32" s="61">
        <v>9.7565377827691346</v>
      </c>
      <c r="L32" s="61">
        <v>2.4967912722605492</v>
      </c>
      <c r="M32" s="61">
        <v>0.33791914006096591</v>
      </c>
      <c r="N32" s="61">
        <v>0.59862826889138465</v>
      </c>
      <c r="O32" s="62">
        <f t="shared" si="1"/>
        <v>39.048200771346842</v>
      </c>
      <c r="P32" s="59">
        <f t="shared" si="0"/>
        <v>0.47278911564625864</v>
      </c>
      <c r="Q32" s="63" t="s">
        <v>164</v>
      </c>
      <c r="R32" s="63">
        <v>160</v>
      </c>
      <c r="S32" s="63" t="s">
        <v>165</v>
      </c>
      <c r="T32" s="63" t="s">
        <v>165</v>
      </c>
      <c r="U32" s="63">
        <v>200</v>
      </c>
      <c r="V32" s="63" t="s">
        <v>166</v>
      </c>
      <c r="W32" s="63">
        <v>40</v>
      </c>
      <c r="X32" s="63">
        <v>30</v>
      </c>
      <c r="Y32" s="63" t="s">
        <v>165</v>
      </c>
      <c r="Z32" s="63" t="s">
        <v>164</v>
      </c>
      <c r="AA32" s="63" t="s">
        <v>166</v>
      </c>
      <c r="AB32" s="63" t="s">
        <v>166</v>
      </c>
      <c r="AC32" s="63" t="s">
        <v>165</v>
      </c>
      <c r="AD32" s="63" t="s">
        <v>164</v>
      </c>
      <c r="AE32" s="63">
        <v>500</v>
      </c>
      <c r="AF32" s="63" t="s">
        <v>167</v>
      </c>
      <c r="AG32" s="63" t="s">
        <v>166</v>
      </c>
      <c r="AH32" s="63" t="s">
        <v>165</v>
      </c>
      <c r="AI32" s="63">
        <v>859.99999999999989</v>
      </c>
      <c r="AJ32" s="63">
        <v>40</v>
      </c>
      <c r="AK32" s="63" t="s">
        <v>164</v>
      </c>
      <c r="AL32" s="63">
        <v>350.00000000000006</v>
      </c>
      <c r="AM32" s="63" t="s">
        <v>164</v>
      </c>
      <c r="AN32" s="63">
        <v>140</v>
      </c>
      <c r="AO32" s="63">
        <v>60</v>
      </c>
      <c r="AP32" s="63">
        <v>0.11</v>
      </c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</row>
    <row r="33" spans="1:66" x14ac:dyDescent="0.25">
      <c r="A33" s="54" t="s">
        <v>181</v>
      </c>
      <c r="B33" s="57">
        <v>6883761</v>
      </c>
      <c r="C33" s="57">
        <v>379713</v>
      </c>
      <c r="D33" s="55" t="s">
        <v>179</v>
      </c>
      <c r="E33" s="61">
        <v>45.923568204040031</v>
      </c>
      <c r="F33" s="61">
        <v>0.68755330878528798</v>
      </c>
      <c r="G33" s="61">
        <v>20.397761551103599</v>
      </c>
      <c r="H33" s="58">
        <v>9.764494788741187</v>
      </c>
      <c r="I33" s="61">
        <v>0.14458382741475798</v>
      </c>
      <c r="J33" s="61">
        <v>7.6556616530404229</v>
      </c>
      <c r="K33" s="61">
        <v>12.586074185025694</v>
      </c>
      <c r="L33" s="61">
        <v>1.1441885622750632</v>
      </c>
      <c r="M33" s="61">
        <v>0.3786223969710209</v>
      </c>
      <c r="N33" s="61">
        <v>0.10817782770600597</v>
      </c>
      <c r="O33" s="62">
        <f t="shared" si="1"/>
        <v>62.181238819391005</v>
      </c>
      <c r="P33" s="59">
        <f t="shared" si="0"/>
        <v>0.61703212646608951</v>
      </c>
      <c r="Q33" s="63" t="s">
        <v>164</v>
      </c>
      <c r="R33" s="63">
        <v>160</v>
      </c>
      <c r="S33" s="63" t="s">
        <v>165</v>
      </c>
      <c r="T33" s="63" t="s">
        <v>165</v>
      </c>
      <c r="U33" s="63">
        <v>200</v>
      </c>
      <c r="V33" s="63">
        <v>40</v>
      </c>
      <c r="W33" s="63">
        <v>50</v>
      </c>
      <c r="X33" s="63" t="s">
        <v>165</v>
      </c>
      <c r="Y33" s="63" t="s">
        <v>165</v>
      </c>
      <c r="Z33" s="63" t="s">
        <v>164</v>
      </c>
      <c r="AA33" s="63" t="s">
        <v>166</v>
      </c>
      <c r="AB33" s="63">
        <v>30</v>
      </c>
      <c r="AC33" s="63" t="s">
        <v>165</v>
      </c>
      <c r="AD33" s="63" t="s">
        <v>164</v>
      </c>
      <c r="AE33" s="63">
        <v>400</v>
      </c>
      <c r="AF33" s="63" t="s">
        <v>167</v>
      </c>
      <c r="AG33" s="63">
        <v>30</v>
      </c>
      <c r="AH33" s="63" t="s">
        <v>165</v>
      </c>
      <c r="AI33" s="63">
        <v>600</v>
      </c>
      <c r="AJ33" s="63">
        <v>30</v>
      </c>
      <c r="AK33" s="63" t="s">
        <v>164</v>
      </c>
      <c r="AL33" s="63">
        <v>290</v>
      </c>
      <c r="AM33" s="63" t="s">
        <v>164</v>
      </c>
      <c r="AN33" s="63">
        <v>70</v>
      </c>
      <c r="AO33" s="63">
        <v>70</v>
      </c>
      <c r="AP33" s="63">
        <v>0.06</v>
      </c>
      <c r="AQ33" s="54">
        <v>35.700000000000003</v>
      </c>
      <c r="AR33" s="54">
        <v>337</v>
      </c>
      <c r="AS33" s="54">
        <v>45</v>
      </c>
      <c r="AT33" s="54">
        <v>11.649999999999999</v>
      </c>
      <c r="AU33" s="54">
        <v>11</v>
      </c>
      <c r="AV33" s="54" t="s">
        <v>142</v>
      </c>
      <c r="AW33" s="54">
        <v>6.43</v>
      </c>
      <c r="AX33" s="54">
        <v>15.5</v>
      </c>
      <c r="AY33" s="54">
        <v>2.1550000000000002</v>
      </c>
      <c r="AZ33" s="54">
        <v>10.1</v>
      </c>
      <c r="BA33" s="54">
        <v>2.5649999999999999</v>
      </c>
      <c r="BB33" s="54">
        <v>0.90500000000000003</v>
      </c>
      <c r="BC33" s="54">
        <v>2.64</v>
      </c>
      <c r="BD33" s="54">
        <v>0.5</v>
      </c>
      <c r="BE33" s="54">
        <v>0.41499999999999998</v>
      </c>
      <c r="BF33" s="54">
        <v>1.44</v>
      </c>
      <c r="BG33" s="54">
        <v>2.5499999999999998</v>
      </c>
      <c r="BH33" s="54">
        <v>0.19500000000000001</v>
      </c>
      <c r="BI33" s="54">
        <v>1.22</v>
      </c>
      <c r="BJ33" s="54">
        <v>0.18</v>
      </c>
      <c r="BK33" s="54">
        <v>4.93</v>
      </c>
      <c r="BL33" s="54" t="s">
        <v>144</v>
      </c>
      <c r="BM33" s="54">
        <v>2.355</v>
      </c>
      <c r="BN33" s="54">
        <v>0.41</v>
      </c>
    </row>
    <row r="34" spans="1:66" x14ac:dyDescent="0.25">
      <c r="A34" s="54" t="s">
        <v>182</v>
      </c>
      <c r="B34" s="57">
        <v>6884258</v>
      </c>
      <c r="C34" s="57">
        <v>379492</v>
      </c>
      <c r="D34" s="55" t="s">
        <v>179</v>
      </c>
      <c r="E34" s="61">
        <v>45.931825879889558</v>
      </c>
      <c r="F34" s="61">
        <v>1.6207006271362148</v>
      </c>
      <c r="G34" s="61">
        <v>16.607305982941075</v>
      </c>
      <c r="H34" s="58">
        <v>15.224697465794904</v>
      </c>
      <c r="I34" s="61">
        <v>0.2237572746774508</v>
      </c>
      <c r="J34" s="61">
        <v>6.3637390045880506</v>
      </c>
      <c r="K34" s="61">
        <v>9.2171574614839837</v>
      </c>
      <c r="L34" s="61">
        <v>1.9399139868824862</v>
      </c>
      <c r="M34" s="61">
        <v>0.87039527030494623</v>
      </c>
      <c r="N34" s="61">
        <v>0.11495786588933252</v>
      </c>
      <c r="O34" s="62">
        <f t="shared" si="1"/>
        <v>46.711069470658806</v>
      </c>
      <c r="P34" s="59">
        <f t="shared" si="0"/>
        <v>0.55500618046971573</v>
      </c>
      <c r="Q34" s="63" t="s">
        <v>164</v>
      </c>
      <c r="R34" s="63">
        <v>210</v>
      </c>
      <c r="S34" s="64" t="s">
        <v>165</v>
      </c>
      <c r="T34" s="63">
        <v>50</v>
      </c>
      <c r="U34" s="63">
        <v>300</v>
      </c>
      <c r="V34" s="63">
        <v>20</v>
      </c>
      <c r="W34" s="63">
        <v>40</v>
      </c>
      <c r="X34" s="63" t="s">
        <v>165</v>
      </c>
      <c r="Y34" s="63" t="s">
        <v>165</v>
      </c>
      <c r="Z34" s="63" t="s">
        <v>164</v>
      </c>
      <c r="AA34" s="63" t="s">
        <v>166</v>
      </c>
      <c r="AB34" s="63">
        <v>30</v>
      </c>
      <c r="AC34" s="63" t="s">
        <v>165</v>
      </c>
      <c r="AD34" s="63" t="s">
        <v>164</v>
      </c>
      <c r="AE34" s="63">
        <v>300</v>
      </c>
      <c r="AF34" s="63" t="s">
        <v>167</v>
      </c>
      <c r="AG34" s="63">
        <v>20</v>
      </c>
      <c r="AH34" s="63" t="s">
        <v>165</v>
      </c>
      <c r="AI34" s="63">
        <v>450</v>
      </c>
      <c r="AJ34" s="63">
        <v>30</v>
      </c>
      <c r="AK34" s="63" t="s">
        <v>164</v>
      </c>
      <c r="AL34" s="63">
        <v>450</v>
      </c>
      <c r="AM34" s="63">
        <v>20</v>
      </c>
      <c r="AN34" s="63">
        <v>130</v>
      </c>
      <c r="AO34" s="63">
        <v>60</v>
      </c>
      <c r="AP34" s="63">
        <v>0.12</v>
      </c>
      <c r="AQ34" s="54">
        <v>30.3</v>
      </c>
      <c r="AR34" s="54">
        <v>500</v>
      </c>
      <c r="AS34" s="54">
        <v>49.7</v>
      </c>
      <c r="AT34" s="54">
        <v>25.3</v>
      </c>
      <c r="AU34" s="54">
        <v>16.100000000000001</v>
      </c>
      <c r="AV34" s="54">
        <v>4.78</v>
      </c>
      <c r="AW34" s="54">
        <v>10.9</v>
      </c>
      <c r="AX34" s="54">
        <v>26.4</v>
      </c>
      <c r="AY34" s="54">
        <v>3.66</v>
      </c>
      <c r="AZ34" s="54">
        <v>16.2</v>
      </c>
      <c r="BA34" s="54">
        <v>3.7</v>
      </c>
      <c r="BB34" s="54">
        <v>1.08</v>
      </c>
      <c r="BC34" s="54">
        <v>3.69</v>
      </c>
      <c r="BD34" s="54">
        <v>0.72</v>
      </c>
      <c r="BE34" s="54">
        <v>0.57999999999999996</v>
      </c>
      <c r="BF34" s="54">
        <v>2.1</v>
      </c>
      <c r="BG34" s="54">
        <v>3.59</v>
      </c>
      <c r="BH34" s="54">
        <v>0.3</v>
      </c>
      <c r="BI34" s="54">
        <v>1.9</v>
      </c>
      <c r="BJ34" s="54">
        <v>0.28000000000000003</v>
      </c>
      <c r="BK34" s="54">
        <v>1.99</v>
      </c>
      <c r="BL34" s="54" t="s">
        <v>144</v>
      </c>
      <c r="BM34" s="54">
        <v>2.0099999999999998</v>
      </c>
      <c r="BN34" s="54">
        <v>0.53</v>
      </c>
    </row>
    <row r="35" spans="1:66" x14ac:dyDescent="0.25">
      <c r="A35" s="54" t="s">
        <v>183</v>
      </c>
      <c r="B35" s="57">
        <v>6883371</v>
      </c>
      <c r="C35" s="57">
        <v>379379</v>
      </c>
      <c r="D35" s="55" t="s">
        <v>179</v>
      </c>
      <c r="E35" s="61">
        <v>42.978348068966966</v>
      </c>
      <c r="F35" s="61">
        <v>1.9184324925971816</v>
      </c>
      <c r="G35" s="61">
        <v>15.855681794317155</v>
      </c>
      <c r="H35" s="58">
        <v>16.061135728836341</v>
      </c>
      <c r="I35" s="61">
        <v>0.22155952705966356</v>
      </c>
      <c r="J35" s="61">
        <v>7.1298065816830123</v>
      </c>
      <c r="K35" s="61">
        <v>12.338030535313019</v>
      </c>
      <c r="L35" s="61">
        <v>1.1655501186551023</v>
      </c>
      <c r="M35" s="61">
        <v>0.2551609719217926</v>
      </c>
      <c r="N35" s="61">
        <v>8.7153747611147289E-2</v>
      </c>
      <c r="O35" s="62">
        <f t="shared" si="1"/>
        <v>48.211689880927231</v>
      </c>
      <c r="P35" s="59">
        <f t="shared" si="0"/>
        <v>0.7781456953642385</v>
      </c>
      <c r="Q35" s="63" t="s">
        <v>164</v>
      </c>
      <c r="R35" s="63">
        <v>90</v>
      </c>
      <c r="S35" s="63" t="s">
        <v>165</v>
      </c>
      <c r="T35" s="63" t="s">
        <v>165</v>
      </c>
      <c r="U35" s="63">
        <v>200</v>
      </c>
      <c r="V35" s="63">
        <v>40</v>
      </c>
      <c r="W35" s="63">
        <v>80</v>
      </c>
      <c r="X35" s="63" t="s">
        <v>165</v>
      </c>
      <c r="Y35" s="63" t="s">
        <v>165</v>
      </c>
      <c r="Z35" s="63" t="s">
        <v>164</v>
      </c>
      <c r="AA35" s="63" t="s">
        <v>166</v>
      </c>
      <c r="AB35" s="63">
        <v>30</v>
      </c>
      <c r="AC35" s="63" t="s">
        <v>165</v>
      </c>
      <c r="AD35" s="63" t="s">
        <v>164</v>
      </c>
      <c r="AE35" s="63">
        <v>900</v>
      </c>
      <c r="AF35" s="63" t="s">
        <v>167</v>
      </c>
      <c r="AG35" s="63">
        <v>50</v>
      </c>
      <c r="AH35" s="63" t="s">
        <v>165</v>
      </c>
      <c r="AI35" s="63">
        <v>610</v>
      </c>
      <c r="AJ35" s="63">
        <v>30</v>
      </c>
      <c r="AK35" s="63" t="s">
        <v>164</v>
      </c>
      <c r="AL35" s="63">
        <v>780</v>
      </c>
      <c r="AM35" s="63">
        <v>10</v>
      </c>
      <c r="AN35" s="63">
        <v>150</v>
      </c>
      <c r="AO35" s="63">
        <v>50</v>
      </c>
      <c r="AP35" s="63">
        <v>0.15</v>
      </c>
      <c r="AQ35" s="54">
        <v>18.899999999999999</v>
      </c>
      <c r="AR35" s="54">
        <v>346</v>
      </c>
      <c r="AS35" s="54">
        <v>90</v>
      </c>
      <c r="AT35" s="54">
        <v>3.63</v>
      </c>
      <c r="AU35" s="54">
        <v>4.5999999999999996</v>
      </c>
      <c r="AV35" s="54" t="s">
        <v>142</v>
      </c>
      <c r="AW35" s="54">
        <v>4.16</v>
      </c>
      <c r="AX35" s="54">
        <v>9.1999999999999993</v>
      </c>
      <c r="AY35" s="54">
        <v>1.25</v>
      </c>
      <c r="AZ35" s="54">
        <v>5.5</v>
      </c>
      <c r="BA35" s="54">
        <v>1.26</v>
      </c>
      <c r="BB35" s="54">
        <v>0.49</v>
      </c>
      <c r="BC35" s="54">
        <v>1.25</v>
      </c>
      <c r="BD35" s="54">
        <v>0.23</v>
      </c>
      <c r="BE35" s="54">
        <v>0.2</v>
      </c>
      <c r="BF35" s="54">
        <v>0.72</v>
      </c>
      <c r="BG35" s="54">
        <v>1.2</v>
      </c>
      <c r="BH35" s="54">
        <v>0.1</v>
      </c>
      <c r="BI35" s="54">
        <v>0.63</v>
      </c>
      <c r="BJ35" s="54" t="s">
        <v>184</v>
      </c>
      <c r="BK35" s="54">
        <v>1.1399999999999999</v>
      </c>
      <c r="BL35" s="54" t="s">
        <v>144</v>
      </c>
      <c r="BM35" s="54" t="s">
        <v>145</v>
      </c>
      <c r="BN35" s="54">
        <v>0.27</v>
      </c>
    </row>
    <row r="36" spans="1:66" x14ac:dyDescent="0.25">
      <c r="A36" s="54" t="s">
        <v>185</v>
      </c>
      <c r="B36" s="57">
        <v>6883802</v>
      </c>
      <c r="C36" s="57">
        <v>382046</v>
      </c>
      <c r="D36" s="55" t="s">
        <v>179</v>
      </c>
      <c r="E36" s="61">
        <v>47.520105852922306</v>
      </c>
      <c r="F36" s="61">
        <v>2.1604746841985563</v>
      </c>
      <c r="G36" s="61">
        <v>20.085178523434426</v>
      </c>
      <c r="H36" s="58">
        <v>10.311002915090242</v>
      </c>
      <c r="I36" s="61">
        <v>0.14368707229837288</v>
      </c>
      <c r="J36" s="61">
        <v>4.7964605429097134</v>
      </c>
      <c r="K36" s="61">
        <v>9.9960718642105455</v>
      </c>
      <c r="L36" s="61">
        <v>2.7703694515081967</v>
      </c>
      <c r="M36" s="61">
        <v>0.69672724265541963</v>
      </c>
      <c r="N36" s="61">
        <v>0.24292418697926349</v>
      </c>
      <c r="O36" s="62">
        <f t="shared" si="1"/>
        <v>49.380583611808916</v>
      </c>
      <c r="P36" s="59">
        <f t="shared" si="0"/>
        <v>0.49768399382398354</v>
      </c>
      <c r="Q36" s="63" t="s">
        <v>164</v>
      </c>
      <c r="R36" s="63">
        <v>180</v>
      </c>
      <c r="S36" s="63" t="s">
        <v>165</v>
      </c>
      <c r="T36" s="63">
        <v>70</v>
      </c>
      <c r="U36" s="63">
        <v>300</v>
      </c>
      <c r="V36" s="63">
        <v>50</v>
      </c>
      <c r="W36" s="63" t="s">
        <v>166</v>
      </c>
      <c r="X36" s="63" t="s">
        <v>165</v>
      </c>
      <c r="Y36" s="63" t="s">
        <v>165</v>
      </c>
      <c r="Z36" s="63" t="s">
        <v>164</v>
      </c>
      <c r="AA36" s="63" t="s">
        <v>166</v>
      </c>
      <c r="AB36" s="63">
        <v>20</v>
      </c>
      <c r="AC36" s="63" t="s">
        <v>165</v>
      </c>
      <c r="AD36" s="63" t="s">
        <v>164</v>
      </c>
      <c r="AE36" s="63" t="s">
        <v>171</v>
      </c>
      <c r="AF36" s="63" t="s">
        <v>167</v>
      </c>
      <c r="AG36" s="63">
        <v>30</v>
      </c>
      <c r="AH36" s="63" t="s">
        <v>165</v>
      </c>
      <c r="AI36" s="63">
        <v>540</v>
      </c>
      <c r="AJ36" s="63" t="s">
        <v>165</v>
      </c>
      <c r="AK36" s="63" t="s">
        <v>164</v>
      </c>
      <c r="AL36" s="63">
        <v>490</v>
      </c>
      <c r="AM36" s="63">
        <v>20</v>
      </c>
      <c r="AN36" s="63">
        <v>100</v>
      </c>
      <c r="AO36" s="63">
        <v>90</v>
      </c>
      <c r="AP36" s="63">
        <v>0.1</v>
      </c>
      <c r="AQ36" s="54">
        <v>3.5</v>
      </c>
      <c r="AR36" s="54">
        <v>90</v>
      </c>
      <c r="AS36" s="54">
        <v>16.2</v>
      </c>
      <c r="AT36" s="54">
        <v>16</v>
      </c>
      <c r="AU36" s="54">
        <v>8</v>
      </c>
      <c r="AV36" s="54" t="s">
        <v>142</v>
      </c>
      <c r="AW36" s="54">
        <v>13.3</v>
      </c>
      <c r="AX36" s="54">
        <v>27.9</v>
      </c>
      <c r="AY36" s="54">
        <v>3.41</v>
      </c>
      <c r="AZ36" s="54">
        <v>14.3</v>
      </c>
      <c r="BA36" s="54">
        <v>2.6</v>
      </c>
      <c r="BB36" s="54">
        <v>2.1</v>
      </c>
      <c r="BC36" s="54">
        <v>2.41</v>
      </c>
      <c r="BD36" s="54">
        <v>0.34</v>
      </c>
      <c r="BE36" s="54">
        <v>0.33</v>
      </c>
      <c r="BF36" s="54">
        <v>0.96</v>
      </c>
      <c r="BG36" s="54">
        <v>1.78</v>
      </c>
      <c r="BH36" s="54">
        <v>0.13</v>
      </c>
      <c r="BI36" s="54">
        <v>0.79</v>
      </c>
      <c r="BJ36" s="54">
        <v>0.12</v>
      </c>
      <c r="BK36" s="54">
        <v>1.41</v>
      </c>
      <c r="BL36" s="54" t="s">
        <v>144</v>
      </c>
      <c r="BM36" s="54" t="s">
        <v>145</v>
      </c>
      <c r="BN36" s="54">
        <v>0.52</v>
      </c>
    </row>
    <row r="37" spans="1:66" x14ac:dyDescent="0.25">
      <c r="A37" s="54" t="s">
        <v>186</v>
      </c>
      <c r="B37" s="57">
        <v>6883503</v>
      </c>
      <c r="C37" s="57">
        <v>380113</v>
      </c>
      <c r="D37" s="55" t="s">
        <v>179</v>
      </c>
      <c r="E37" s="61">
        <v>46.407552721922514</v>
      </c>
      <c r="F37" s="61">
        <v>1.356874284780121</v>
      </c>
      <c r="G37" s="61">
        <v>16.501144351806399</v>
      </c>
      <c r="H37" s="58">
        <v>16.673749386954391</v>
      </c>
      <c r="I37" s="61">
        <v>0.31060977603400358</v>
      </c>
      <c r="J37" s="61">
        <v>6.0180644106588197</v>
      </c>
      <c r="K37" s="61">
        <v>7.6324178518881798</v>
      </c>
      <c r="L37" s="61">
        <v>1.9719633807421899</v>
      </c>
      <c r="M37" s="61">
        <v>0.69274153997057386</v>
      </c>
      <c r="N37" s="61">
        <v>0.36987085172470163</v>
      </c>
      <c r="O37" s="62">
        <f t="shared" si="1"/>
        <v>43.08179984761496</v>
      </c>
      <c r="P37" s="59">
        <f t="shared" si="0"/>
        <v>0.46253869969040362</v>
      </c>
      <c r="Q37" s="63" t="s">
        <v>164</v>
      </c>
      <c r="R37" s="63">
        <v>240</v>
      </c>
      <c r="S37" s="63" t="s">
        <v>165</v>
      </c>
      <c r="T37" s="63">
        <v>40</v>
      </c>
      <c r="U37" s="63">
        <v>300</v>
      </c>
      <c r="V37" s="63">
        <v>20</v>
      </c>
      <c r="W37" s="63">
        <v>40</v>
      </c>
      <c r="X37" s="63" t="s">
        <v>165</v>
      </c>
      <c r="Y37" s="63" t="s">
        <v>165</v>
      </c>
      <c r="Z37" s="63" t="s">
        <v>164</v>
      </c>
      <c r="AA37" s="63" t="s">
        <v>166</v>
      </c>
      <c r="AB37" s="63">
        <v>20</v>
      </c>
      <c r="AC37" s="63" t="s">
        <v>165</v>
      </c>
      <c r="AD37" s="63" t="s">
        <v>164</v>
      </c>
      <c r="AE37" s="63">
        <v>600</v>
      </c>
      <c r="AF37" s="63" t="s">
        <v>167</v>
      </c>
      <c r="AG37" s="63" t="s">
        <v>166</v>
      </c>
      <c r="AH37" s="63" t="s">
        <v>165</v>
      </c>
      <c r="AI37" s="63">
        <v>570</v>
      </c>
      <c r="AJ37" s="63" t="s">
        <v>165</v>
      </c>
      <c r="AK37" s="63" t="s">
        <v>164</v>
      </c>
      <c r="AL37" s="63">
        <v>280</v>
      </c>
      <c r="AM37" s="63">
        <v>10</v>
      </c>
      <c r="AN37" s="63">
        <v>180</v>
      </c>
      <c r="AO37" s="63">
        <v>70</v>
      </c>
      <c r="AP37" s="63">
        <v>0.1</v>
      </c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</row>
    <row r="38" spans="1:66" x14ac:dyDescent="0.25">
      <c r="A38" s="54" t="s">
        <v>187</v>
      </c>
      <c r="B38" s="57">
        <v>6883503</v>
      </c>
      <c r="C38" s="57">
        <v>380114</v>
      </c>
      <c r="D38" s="55" t="s">
        <v>179</v>
      </c>
      <c r="E38" s="61">
        <v>44.189887354958927</v>
      </c>
      <c r="F38" s="61">
        <v>1.7680189717963921</v>
      </c>
      <c r="G38" s="61">
        <v>19.120013551283137</v>
      </c>
      <c r="H38" s="58">
        <v>14.431837045820277</v>
      </c>
      <c r="I38" s="61">
        <v>0.25091047683577539</v>
      </c>
      <c r="J38" s="61">
        <v>4.827644617599729</v>
      </c>
      <c r="K38" s="61">
        <v>9.4541373761328025</v>
      </c>
      <c r="L38" s="61">
        <v>1.8738883713051582</v>
      </c>
      <c r="M38" s="61">
        <v>1.7341407639535869</v>
      </c>
      <c r="N38" s="61">
        <v>0.5621665113915475</v>
      </c>
      <c r="O38" s="62">
        <f t="shared" si="1"/>
        <v>41.228613536498429</v>
      </c>
      <c r="P38" s="59">
        <f t="shared" si="0"/>
        <v>0.49446290143964561</v>
      </c>
      <c r="Q38" s="63" t="s">
        <v>164</v>
      </c>
      <c r="R38" s="63">
        <v>750</v>
      </c>
      <c r="S38" s="63" t="s">
        <v>165</v>
      </c>
      <c r="T38" s="63">
        <v>50</v>
      </c>
      <c r="U38" s="63">
        <v>300</v>
      </c>
      <c r="V38" s="63" t="s">
        <v>166</v>
      </c>
      <c r="W38" s="63">
        <v>50</v>
      </c>
      <c r="X38" s="63" t="s">
        <v>165</v>
      </c>
      <c r="Y38" s="63" t="s">
        <v>165</v>
      </c>
      <c r="Z38" s="63" t="s">
        <v>164</v>
      </c>
      <c r="AA38" s="63" t="s">
        <v>166</v>
      </c>
      <c r="AB38" s="63">
        <v>30</v>
      </c>
      <c r="AC38" s="63" t="s">
        <v>165</v>
      </c>
      <c r="AD38" s="63" t="s">
        <v>164</v>
      </c>
      <c r="AE38" s="63">
        <v>500</v>
      </c>
      <c r="AF38" s="63" t="s">
        <v>167</v>
      </c>
      <c r="AG38" s="63">
        <v>30</v>
      </c>
      <c r="AH38" s="63" t="s">
        <v>165</v>
      </c>
      <c r="AI38" s="63">
        <v>530</v>
      </c>
      <c r="AJ38" s="63" t="s">
        <v>165</v>
      </c>
      <c r="AK38" s="63" t="s">
        <v>164</v>
      </c>
      <c r="AL38" s="63">
        <v>240</v>
      </c>
      <c r="AM38" s="63">
        <v>30</v>
      </c>
      <c r="AN38" s="63">
        <v>180</v>
      </c>
      <c r="AO38" s="63">
        <v>70</v>
      </c>
      <c r="AP38" s="63">
        <v>7.0000000000000007E-2</v>
      </c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</row>
    <row r="39" spans="1:66" x14ac:dyDescent="0.25">
      <c r="A39" s="54" t="s">
        <v>188</v>
      </c>
      <c r="B39" s="57">
        <v>6883827</v>
      </c>
      <c r="C39" s="57">
        <v>379478</v>
      </c>
      <c r="D39" s="55" t="s">
        <v>179</v>
      </c>
      <c r="E39" s="61">
        <v>46.174754008554402</v>
      </c>
      <c r="F39" s="61">
        <v>0.4435220496828976</v>
      </c>
      <c r="G39" s="61">
        <v>18.088535850487773</v>
      </c>
      <c r="H39" s="58">
        <v>12.542428520258742</v>
      </c>
      <c r="I39" s="61">
        <v>0.20016434546259038</v>
      </c>
      <c r="J39" s="61">
        <v>9.9134025831735553</v>
      </c>
      <c r="K39" s="61">
        <v>9.0073955458165678</v>
      </c>
      <c r="L39" s="61">
        <v>1.3484755904848194</v>
      </c>
      <c r="M39" s="61">
        <v>0.60049303638777107</v>
      </c>
      <c r="N39" s="61">
        <v>0.12747308316301809</v>
      </c>
      <c r="O39" s="62">
        <f t="shared" si="1"/>
        <v>62.371010621251557</v>
      </c>
      <c r="P39" s="59">
        <f t="shared" si="0"/>
        <v>0.49796156086196858</v>
      </c>
      <c r="Q39" s="63" t="s">
        <v>164</v>
      </c>
      <c r="R39" s="63">
        <v>160</v>
      </c>
      <c r="S39" s="63" t="s">
        <v>165</v>
      </c>
      <c r="T39" s="63">
        <v>40</v>
      </c>
      <c r="U39" s="63">
        <v>300</v>
      </c>
      <c r="V39" s="63">
        <v>20</v>
      </c>
      <c r="W39" s="63" t="s">
        <v>166</v>
      </c>
      <c r="X39" s="63" t="s">
        <v>165</v>
      </c>
      <c r="Y39" s="63" t="s">
        <v>165</v>
      </c>
      <c r="Z39" s="63" t="s">
        <v>164</v>
      </c>
      <c r="AA39" s="63" t="s">
        <v>166</v>
      </c>
      <c r="AB39" s="63">
        <v>60</v>
      </c>
      <c r="AC39" s="63" t="s">
        <v>165</v>
      </c>
      <c r="AD39" s="63" t="s">
        <v>164</v>
      </c>
      <c r="AE39" s="63" t="s">
        <v>171</v>
      </c>
      <c r="AF39" s="63" t="s">
        <v>167</v>
      </c>
      <c r="AG39" s="63" t="s">
        <v>166</v>
      </c>
      <c r="AH39" s="63" t="s">
        <v>165</v>
      </c>
      <c r="AI39" s="63">
        <v>520</v>
      </c>
      <c r="AJ39" s="63">
        <v>30</v>
      </c>
      <c r="AK39" s="63" t="s">
        <v>164</v>
      </c>
      <c r="AL39" s="63">
        <v>100</v>
      </c>
      <c r="AM39" s="63">
        <v>10</v>
      </c>
      <c r="AN39" s="63">
        <v>110</v>
      </c>
      <c r="AO39" s="63">
        <v>70</v>
      </c>
      <c r="AP39" s="63" t="s">
        <v>169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</row>
    <row r="40" spans="1:66" x14ac:dyDescent="0.25">
      <c r="A40" s="54" t="s">
        <v>189</v>
      </c>
      <c r="B40" s="57">
        <v>6883696</v>
      </c>
      <c r="C40" s="57">
        <v>379867</v>
      </c>
      <c r="D40" s="55" t="s">
        <v>179</v>
      </c>
      <c r="E40" s="61">
        <v>41.733821473171872</v>
      </c>
      <c r="F40" s="61">
        <v>0.66176392105796822</v>
      </c>
      <c r="G40" s="61">
        <v>13.726264556137858</v>
      </c>
      <c r="H40" s="58">
        <v>17.627136590208025</v>
      </c>
      <c r="I40" s="61">
        <v>0.26790765191217747</v>
      </c>
      <c r="J40" s="61">
        <v>14.153209021336547</v>
      </c>
      <c r="K40" s="61">
        <v>8.2720490132246027</v>
      </c>
      <c r="L40" s="61">
        <v>1.067361162996723</v>
      </c>
      <c r="M40" s="61">
        <v>0.23802153934826922</v>
      </c>
      <c r="N40" s="61">
        <v>6.9378475594786992E-2</v>
      </c>
      <c r="O40" s="62">
        <f t="shared" si="1"/>
        <v>62.739494297660428</v>
      </c>
      <c r="P40" s="59">
        <f t="shared" si="0"/>
        <v>0.60264385692068423</v>
      </c>
      <c r="Q40" s="63" t="s">
        <v>164</v>
      </c>
      <c r="R40" s="63">
        <v>60</v>
      </c>
      <c r="S40" s="63" t="s">
        <v>165</v>
      </c>
      <c r="T40" s="63" t="s">
        <v>165</v>
      </c>
      <c r="U40" s="63">
        <v>400</v>
      </c>
      <c r="V40" s="63">
        <v>20</v>
      </c>
      <c r="W40" s="63">
        <v>40</v>
      </c>
      <c r="X40" s="63" t="s">
        <v>165</v>
      </c>
      <c r="Y40" s="63" t="s">
        <v>165</v>
      </c>
      <c r="Z40" s="63" t="s">
        <v>164</v>
      </c>
      <c r="AA40" s="63" t="s">
        <v>166</v>
      </c>
      <c r="AB40" s="63">
        <v>40</v>
      </c>
      <c r="AC40" s="63" t="s">
        <v>165</v>
      </c>
      <c r="AD40" s="63" t="s">
        <v>164</v>
      </c>
      <c r="AE40" s="63">
        <v>700.00000000000011</v>
      </c>
      <c r="AF40" s="63" t="s">
        <v>167</v>
      </c>
      <c r="AG40" s="63" t="s">
        <v>166</v>
      </c>
      <c r="AH40" s="63" t="s">
        <v>165</v>
      </c>
      <c r="AI40" s="63">
        <v>320</v>
      </c>
      <c r="AJ40" s="63">
        <v>30</v>
      </c>
      <c r="AK40" s="63" t="s">
        <v>164</v>
      </c>
      <c r="AL40" s="63">
        <v>280</v>
      </c>
      <c r="AM40" s="63">
        <v>10</v>
      </c>
      <c r="AN40" s="63">
        <v>140</v>
      </c>
      <c r="AO40" s="63">
        <v>40</v>
      </c>
      <c r="AP40" s="63">
        <v>0.08</v>
      </c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</row>
    <row r="41" spans="1:66" x14ac:dyDescent="0.25">
      <c r="A41" s="54" t="s">
        <v>190</v>
      </c>
      <c r="B41" s="57">
        <v>6884107</v>
      </c>
      <c r="C41" s="57">
        <v>379220</v>
      </c>
      <c r="D41" s="55" t="s">
        <v>179</v>
      </c>
      <c r="E41" s="61">
        <v>49.328515070876087</v>
      </c>
      <c r="F41" s="61">
        <v>0.84802799838470844</v>
      </c>
      <c r="G41" s="61">
        <v>22.541598931422595</v>
      </c>
      <c r="H41" s="58">
        <v>9.1396667943713297</v>
      </c>
      <c r="I41" s="61">
        <v>0.16463547221388114</v>
      </c>
      <c r="J41" s="61">
        <v>2.1226586040154487</v>
      </c>
      <c r="K41" s="61">
        <v>9.4225333153856496</v>
      </c>
      <c r="L41" s="61">
        <v>4.2453172080308974</v>
      </c>
      <c r="M41" s="61">
        <v>0.50011907597046912</v>
      </c>
      <c r="N41" s="61">
        <v>0.55499756670842959</v>
      </c>
      <c r="O41" s="62">
        <f t="shared" si="1"/>
        <v>32.752530121337379</v>
      </c>
      <c r="P41" s="59">
        <f t="shared" si="0"/>
        <v>0.41800643086816719</v>
      </c>
      <c r="Q41" s="63" t="s">
        <v>164</v>
      </c>
      <c r="R41" s="63">
        <v>390</v>
      </c>
      <c r="S41" s="63" t="s">
        <v>165</v>
      </c>
      <c r="T41" s="63" t="s">
        <v>165</v>
      </c>
      <c r="U41" s="63">
        <v>300</v>
      </c>
      <c r="V41" s="63">
        <v>20</v>
      </c>
      <c r="W41" s="63">
        <v>50</v>
      </c>
      <c r="X41" s="63" t="s">
        <v>165</v>
      </c>
      <c r="Y41" s="63" t="s">
        <v>165</v>
      </c>
      <c r="Z41" s="63" t="s">
        <v>164</v>
      </c>
      <c r="AA41" s="63" t="s">
        <v>166</v>
      </c>
      <c r="AB41" s="63" t="s">
        <v>166</v>
      </c>
      <c r="AC41" s="63" t="s">
        <v>165</v>
      </c>
      <c r="AD41" s="63" t="s">
        <v>164</v>
      </c>
      <c r="AE41" s="63">
        <v>400</v>
      </c>
      <c r="AF41" s="63" t="s">
        <v>167</v>
      </c>
      <c r="AG41" s="63" t="s">
        <v>166</v>
      </c>
      <c r="AH41" s="63" t="s">
        <v>165</v>
      </c>
      <c r="AI41" s="63">
        <v>1019.9999999999999</v>
      </c>
      <c r="AJ41" s="63" t="s">
        <v>165</v>
      </c>
      <c r="AK41" s="63" t="s">
        <v>164</v>
      </c>
      <c r="AL41" s="63">
        <v>90</v>
      </c>
      <c r="AM41" s="63" t="s">
        <v>164</v>
      </c>
      <c r="AN41" s="63">
        <v>100</v>
      </c>
      <c r="AO41" s="63">
        <v>80</v>
      </c>
      <c r="AP41" s="63" t="s">
        <v>169</v>
      </c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</row>
    <row r="42" spans="1:66" x14ac:dyDescent="0.25">
      <c r="A42" s="54" t="s">
        <v>191</v>
      </c>
      <c r="B42" s="57">
        <v>6883336</v>
      </c>
      <c r="C42" s="57">
        <v>379290</v>
      </c>
      <c r="D42" s="55" t="s">
        <v>179</v>
      </c>
      <c r="E42" s="61">
        <v>41.9186675087509</v>
      </c>
      <c r="F42" s="61">
        <v>1.6356415718429873</v>
      </c>
      <c r="G42" s="61">
        <v>18.12265170896713</v>
      </c>
      <c r="H42" s="58">
        <v>15.554045750864388</v>
      </c>
      <c r="I42" s="61">
        <v>0.23763902418137645</v>
      </c>
      <c r="J42" s="61">
        <v>6.4976075530673647</v>
      </c>
      <c r="K42" s="61">
        <v>11.657157537545899</v>
      </c>
      <c r="L42" s="61">
        <v>1.5414423190143336</v>
      </c>
      <c r="M42" s="61">
        <v>0.53201168927091935</v>
      </c>
      <c r="N42" s="61">
        <v>0.37679701131461485</v>
      </c>
      <c r="O42" s="62">
        <f t="shared" si="1"/>
        <v>46.696535480733246</v>
      </c>
      <c r="P42" s="59">
        <f t="shared" si="0"/>
        <v>0.64323685764914362</v>
      </c>
      <c r="Q42" s="63" t="s">
        <v>164</v>
      </c>
      <c r="R42" s="63">
        <v>120</v>
      </c>
      <c r="S42" s="63" t="s">
        <v>165</v>
      </c>
      <c r="T42" s="63" t="s">
        <v>165</v>
      </c>
      <c r="U42" s="63">
        <v>100</v>
      </c>
      <c r="V42" s="63">
        <v>30</v>
      </c>
      <c r="W42" s="63">
        <v>40</v>
      </c>
      <c r="X42" s="63" t="s">
        <v>165</v>
      </c>
      <c r="Y42" s="63" t="s">
        <v>165</v>
      </c>
      <c r="Z42" s="63" t="s">
        <v>164</v>
      </c>
      <c r="AA42" s="63" t="s">
        <v>166</v>
      </c>
      <c r="AB42" s="63">
        <v>30</v>
      </c>
      <c r="AC42" s="63" t="s">
        <v>165</v>
      </c>
      <c r="AD42" s="63" t="s">
        <v>164</v>
      </c>
      <c r="AE42" s="63">
        <v>1000</v>
      </c>
      <c r="AF42" s="63" t="s">
        <v>167</v>
      </c>
      <c r="AG42" s="63">
        <v>40</v>
      </c>
      <c r="AH42" s="63" t="s">
        <v>165</v>
      </c>
      <c r="AI42" s="63">
        <v>680</v>
      </c>
      <c r="AJ42" s="63" t="s">
        <v>165</v>
      </c>
      <c r="AK42" s="63" t="s">
        <v>164</v>
      </c>
      <c r="AL42" s="63">
        <v>480</v>
      </c>
      <c r="AM42" s="63">
        <v>10</v>
      </c>
      <c r="AN42" s="63">
        <v>130</v>
      </c>
      <c r="AO42" s="63">
        <v>40</v>
      </c>
      <c r="AP42" s="63">
        <v>0.14000000000000001</v>
      </c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</row>
    <row r="43" spans="1:66" x14ac:dyDescent="0.25">
      <c r="A43" s="54" t="s">
        <v>192</v>
      </c>
      <c r="B43" s="57">
        <v>6883336</v>
      </c>
      <c r="C43" s="57">
        <v>379290</v>
      </c>
      <c r="D43" s="55" t="s">
        <v>179</v>
      </c>
      <c r="E43" s="61">
        <v>42.414372878488265</v>
      </c>
      <c r="F43" s="61">
        <v>2.7493734600864994</v>
      </c>
      <c r="G43" s="61">
        <v>16.37992111413072</v>
      </c>
      <c r="H43" s="58">
        <v>15.120587519959393</v>
      </c>
      <c r="I43" s="61">
        <v>0.21254771749130247</v>
      </c>
      <c r="J43" s="61">
        <v>7.0532003764526729</v>
      </c>
      <c r="K43" s="61">
        <v>12.065519684456522</v>
      </c>
      <c r="L43" s="61">
        <v>1.5015808897395495</v>
      </c>
      <c r="M43" s="61">
        <v>0.49805957680797736</v>
      </c>
      <c r="N43" s="61">
        <v>0.13218141635031247</v>
      </c>
      <c r="O43" s="62">
        <f t="shared" si="1"/>
        <v>49.449512941013658</v>
      </c>
      <c r="P43" s="59">
        <f t="shared" si="0"/>
        <v>0.736604260813428</v>
      </c>
      <c r="Q43" s="63" t="s">
        <v>164</v>
      </c>
      <c r="R43" s="63">
        <v>130</v>
      </c>
      <c r="S43" s="63" t="s">
        <v>165</v>
      </c>
      <c r="T43" s="63" t="s">
        <v>165</v>
      </c>
      <c r="U43" s="63">
        <v>300</v>
      </c>
      <c r="V43" s="63">
        <v>20</v>
      </c>
      <c r="W43" s="63">
        <v>70</v>
      </c>
      <c r="X43" s="63" t="s">
        <v>165</v>
      </c>
      <c r="Y43" s="63" t="s">
        <v>165</v>
      </c>
      <c r="Z43" s="63" t="s">
        <v>164</v>
      </c>
      <c r="AA43" s="63" t="s">
        <v>166</v>
      </c>
      <c r="AB43" s="63">
        <v>30</v>
      </c>
      <c r="AC43" s="63" t="s">
        <v>165</v>
      </c>
      <c r="AD43" s="63" t="s">
        <v>164</v>
      </c>
      <c r="AE43" s="63">
        <v>1100</v>
      </c>
      <c r="AF43" s="63" t="s">
        <v>167</v>
      </c>
      <c r="AG43" s="63">
        <v>60</v>
      </c>
      <c r="AH43" s="63" t="s">
        <v>165</v>
      </c>
      <c r="AI43" s="63">
        <v>550</v>
      </c>
      <c r="AJ43" s="63">
        <v>30</v>
      </c>
      <c r="AK43" s="63" t="s">
        <v>164</v>
      </c>
      <c r="AL43" s="63">
        <v>520</v>
      </c>
      <c r="AM43" s="63" t="s">
        <v>164</v>
      </c>
      <c r="AN43" s="63">
        <v>120</v>
      </c>
      <c r="AO43" s="63">
        <v>60</v>
      </c>
      <c r="AP43" s="63">
        <v>0.08</v>
      </c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</row>
    <row r="44" spans="1:66" x14ac:dyDescent="0.25">
      <c r="A44" s="54" t="s">
        <v>193</v>
      </c>
      <c r="B44" s="60">
        <v>6883573</v>
      </c>
      <c r="C44" s="60">
        <v>379359</v>
      </c>
      <c r="D44" s="55" t="s">
        <v>179</v>
      </c>
      <c r="E44" s="61">
        <v>39.123081999670021</v>
      </c>
      <c r="F44" s="61">
        <v>1.7746658967167135</v>
      </c>
      <c r="G44" s="61">
        <v>14.869658472199308</v>
      </c>
      <c r="H44" s="58">
        <v>20.892536297640657</v>
      </c>
      <c r="I44" s="61">
        <v>0.26398284111532755</v>
      </c>
      <c r="J44" s="61">
        <v>11.229582577132488</v>
      </c>
      <c r="K44" s="61">
        <v>7.8782379145355552</v>
      </c>
      <c r="L44" s="61">
        <v>1.0002474839135456</v>
      </c>
      <c r="M44" s="61">
        <v>0.29698069625474344</v>
      </c>
      <c r="N44" s="61">
        <v>8.3525820821646599E-2</v>
      </c>
      <c r="O44" s="62">
        <f t="shared" si="1"/>
        <v>52.989305818388004</v>
      </c>
      <c r="P44" s="59">
        <f t="shared" si="0"/>
        <v>0.52981969486823854</v>
      </c>
      <c r="Q44" s="63" t="s">
        <v>164</v>
      </c>
      <c r="R44" s="63">
        <v>120</v>
      </c>
      <c r="S44" s="63" t="s">
        <v>165</v>
      </c>
      <c r="T44" s="63" t="s">
        <v>165</v>
      </c>
      <c r="U44" s="63">
        <v>300</v>
      </c>
      <c r="V44" s="63">
        <v>70</v>
      </c>
      <c r="W44" s="63">
        <v>60</v>
      </c>
      <c r="X44" s="63" t="s">
        <v>165</v>
      </c>
      <c r="Y44" s="63" t="s">
        <v>165</v>
      </c>
      <c r="Z44" s="63" t="s">
        <v>164</v>
      </c>
      <c r="AA44" s="63" t="s">
        <v>166</v>
      </c>
      <c r="AB44" s="63">
        <v>50</v>
      </c>
      <c r="AC44" s="63" t="s">
        <v>165</v>
      </c>
      <c r="AD44" s="63" t="s">
        <v>164</v>
      </c>
      <c r="AE44" s="63">
        <v>800</v>
      </c>
      <c r="AF44" s="63" t="s">
        <v>167</v>
      </c>
      <c r="AG44" s="63" t="s">
        <v>166</v>
      </c>
      <c r="AH44" s="63" t="s">
        <v>165</v>
      </c>
      <c r="AI44" s="63">
        <v>490</v>
      </c>
      <c r="AJ44" s="63">
        <v>30</v>
      </c>
      <c r="AK44" s="63" t="s">
        <v>164</v>
      </c>
      <c r="AL44" s="63">
        <v>400</v>
      </c>
      <c r="AM44" s="63" t="s">
        <v>164</v>
      </c>
      <c r="AN44" s="63">
        <v>170</v>
      </c>
      <c r="AO44" s="63">
        <v>40</v>
      </c>
      <c r="AP44" s="63">
        <v>0.1</v>
      </c>
      <c r="AQ44" s="54">
        <v>14.8</v>
      </c>
      <c r="AR44" s="54">
        <v>459</v>
      </c>
      <c r="AS44" s="54">
        <v>75.099999999999994</v>
      </c>
      <c r="AT44" s="54">
        <v>12.1</v>
      </c>
      <c r="AU44" s="54">
        <v>3.8</v>
      </c>
      <c r="AV44" s="54" t="s">
        <v>142</v>
      </c>
      <c r="AW44" s="54">
        <v>4.3099999999999996</v>
      </c>
      <c r="AX44" s="54">
        <v>9.34</v>
      </c>
      <c r="AY44" s="54">
        <v>1.21</v>
      </c>
      <c r="AZ44" s="54">
        <v>5.3</v>
      </c>
      <c r="BA44" s="54">
        <v>1.18</v>
      </c>
      <c r="BB44" s="54">
        <v>0.57999999999999996</v>
      </c>
      <c r="BC44" s="54">
        <v>1.1499999999999999</v>
      </c>
      <c r="BD44" s="54">
        <v>0.21</v>
      </c>
      <c r="BE44" s="54">
        <v>0.18</v>
      </c>
      <c r="BF44" s="54">
        <v>0.61</v>
      </c>
      <c r="BG44" s="54">
        <v>1.05</v>
      </c>
      <c r="BH44" s="54" t="s">
        <v>184</v>
      </c>
      <c r="BI44" s="54">
        <v>0.55000000000000004</v>
      </c>
      <c r="BJ44" s="54" t="s">
        <v>184</v>
      </c>
      <c r="BK44" s="54">
        <v>1.34</v>
      </c>
      <c r="BL44" s="54" t="s">
        <v>144</v>
      </c>
      <c r="BM44" s="54" t="s">
        <v>145</v>
      </c>
      <c r="BN44" s="54">
        <v>0.28000000000000003</v>
      </c>
    </row>
    <row r="45" spans="1:66" x14ac:dyDescent="0.25">
      <c r="A45" s="54" t="s">
        <v>194</v>
      </c>
      <c r="B45" s="57">
        <v>6883664</v>
      </c>
      <c r="C45" s="57">
        <v>379229</v>
      </c>
      <c r="D45" s="55" t="s">
        <v>179</v>
      </c>
      <c r="E45" s="61">
        <v>46.052286346987401</v>
      </c>
      <c r="F45" s="61">
        <v>0.93091107542793583</v>
      </c>
      <c r="G45" s="61">
        <v>19.384360274130746</v>
      </c>
      <c r="H45" s="58">
        <v>11.673121123390324</v>
      </c>
      <c r="I45" s="61">
        <v>0.16267329953926724</v>
      </c>
      <c r="J45" s="61">
        <v>6.4649517752379762</v>
      </c>
      <c r="K45" s="61">
        <v>12.174259836487096</v>
      </c>
      <c r="L45" s="61">
        <v>1.1754457773159956</v>
      </c>
      <c r="M45" s="61">
        <v>0.46073276450153755</v>
      </c>
      <c r="N45" s="61">
        <v>7.556437139888543E-2</v>
      </c>
      <c r="O45" s="62">
        <f t="shared" si="1"/>
        <v>53.734583793987255</v>
      </c>
      <c r="P45" s="59">
        <f t="shared" si="0"/>
        <v>0.62804547915538711</v>
      </c>
      <c r="Q45" s="63" t="s">
        <v>164</v>
      </c>
      <c r="R45" s="63">
        <v>120</v>
      </c>
      <c r="S45" s="63" t="s">
        <v>165</v>
      </c>
      <c r="T45" s="63" t="s">
        <v>165</v>
      </c>
      <c r="U45" s="63">
        <v>200</v>
      </c>
      <c r="V45" s="63">
        <v>40</v>
      </c>
      <c r="W45" s="63">
        <v>50</v>
      </c>
      <c r="X45" s="63" t="s">
        <v>165</v>
      </c>
      <c r="Y45" s="63" t="s">
        <v>165</v>
      </c>
      <c r="Z45" s="63" t="s">
        <v>164</v>
      </c>
      <c r="AA45" s="63" t="s">
        <v>166</v>
      </c>
      <c r="AB45" s="63">
        <v>40</v>
      </c>
      <c r="AC45" s="63" t="s">
        <v>165</v>
      </c>
      <c r="AD45" s="63" t="s">
        <v>164</v>
      </c>
      <c r="AE45" s="63">
        <v>400</v>
      </c>
      <c r="AF45" s="63" t="s">
        <v>167</v>
      </c>
      <c r="AG45" s="63">
        <v>20</v>
      </c>
      <c r="AH45" s="63" t="s">
        <v>165</v>
      </c>
      <c r="AI45" s="63">
        <v>509.99999999999994</v>
      </c>
      <c r="AJ45" s="63" t="s">
        <v>165</v>
      </c>
      <c r="AK45" s="63" t="s">
        <v>164</v>
      </c>
      <c r="AL45" s="63">
        <v>440</v>
      </c>
      <c r="AM45" s="63">
        <v>10</v>
      </c>
      <c r="AN45" s="63">
        <v>90</v>
      </c>
      <c r="AO45" s="63">
        <v>40</v>
      </c>
      <c r="AP45" s="63">
        <v>0.1</v>
      </c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</row>
    <row r="46" spans="1:66" x14ac:dyDescent="0.25">
      <c r="A46" s="54" t="s">
        <v>195</v>
      </c>
      <c r="B46" s="57">
        <v>6883714</v>
      </c>
      <c r="C46" s="57">
        <v>379104</v>
      </c>
      <c r="D46" s="55" t="s">
        <v>179</v>
      </c>
      <c r="E46" s="61">
        <v>42.296072507552864</v>
      </c>
      <c r="F46" s="61">
        <v>2.3782393710994256</v>
      </c>
      <c r="G46" s="61">
        <v>18.430048401091373</v>
      </c>
      <c r="H46" s="58">
        <v>15.003788456914663</v>
      </c>
      <c r="I46" s="61">
        <v>0.23521048725159158</v>
      </c>
      <c r="J46" s="61">
        <v>4.7146635444652354</v>
      </c>
      <c r="K46" s="61">
        <v>11.718709164845963</v>
      </c>
      <c r="L46" s="61">
        <v>2.289382075915491</v>
      </c>
      <c r="M46" s="61">
        <v>0.56136902957379853</v>
      </c>
      <c r="N46" s="61">
        <v>0.51432693212348024</v>
      </c>
      <c r="O46" s="62">
        <f t="shared" si="1"/>
        <v>39.721813561021619</v>
      </c>
      <c r="P46" s="59">
        <f t="shared" si="0"/>
        <v>0.6358479863868407</v>
      </c>
      <c r="Q46" s="63" t="s">
        <v>164</v>
      </c>
      <c r="R46" s="63">
        <v>250</v>
      </c>
      <c r="S46" s="63" t="s">
        <v>165</v>
      </c>
      <c r="T46" s="63">
        <v>70</v>
      </c>
      <c r="U46" s="63">
        <v>400</v>
      </c>
      <c r="V46" s="63">
        <v>30</v>
      </c>
      <c r="W46" s="63">
        <v>50</v>
      </c>
      <c r="X46" s="63" t="s">
        <v>165</v>
      </c>
      <c r="Y46" s="63" t="s">
        <v>165</v>
      </c>
      <c r="Z46" s="63" t="s">
        <v>164</v>
      </c>
      <c r="AA46" s="63" t="s">
        <v>166</v>
      </c>
      <c r="AB46" s="63">
        <v>20</v>
      </c>
      <c r="AC46" s="63" t="s">
        <v>165</v>
      </c>
      <c r="AD46" s="63" t="s">
        <v>164</v>
      </c>
      <c r="AE46" s="63">
        <v>500</v>
      </c>
      <c r="AF46" s="63" t="s">
        <v>167</v>
      </c>
      <c r="AG46" s="63">
        <v>50</v>
      </c>
      <c r="AH46" s="63" t="s">
        <v>165</v>
      </c>
      <c r="AI46" s="63">
        <v>590</v>
      </c>
      <c r="AJ46" s="63">
        <v>30</v>
      </c>
      <c r="AK46" s="63" t="s">
        <v>164</v>
      </c>
      <c r="AL46" s="63">
        <v>400</v>
      </c>
      <c r="AM46" s="63">
        <v>40</v>
      </c>
      <c r="AN46" s="63">
        <v>170</v>
      </c>
      <c r="AO46" s="63">
        <v>90</v>
      </c>
      <c r="AP46" s="63">
        <v>0.13</v>
      </c>
      <c r="AQ46" s="54">
        <v>58.4</v>
      </c>
      <c r="AR46" s="54">
        <v>408</v>
      </c>
      <c r="AS46" s="54">
        <v>27.9</v>
      </c>
      <c r="AT46" s="54">
        <v>5.25</v>
      </c>
      <c r="AU46" s="54">
        <v>43.3</v>
      </c>
      <c r="AV46" s="54">
        <v>14</v>
      </c>
      <c r="AW46" s="54">
        <v>22.5</v>
      </c>
      <c r="AX46" s="54">
        <v>64.400000000000006</v>
      </c>
      <c r="AY46" s="54">
        <v>9.49</v>
      </c>
      <c r="AZ46" s="54">
        <v>43.1</v>
      </c>
      <c r="BA46" s="54">
        <v>10</v>
      </c>
      <c r="BB46" s="54">
        <v>2.66</v>
      </c>
      <c r="BC46" s="54">
        <v>9.8800000000000008</v>
      </c>
      <c r="BD46" s="54">
        <v>1.91</v>
      </c>
      <c r="BE46" s="54">
        <v>1.55</v>
      </c>
      <c r="BF46" s="54">
        <v>5.58</v>
      </c>
      <c r="BG46" s="54">
        <v>9.5399999999999991</v>
      </c>
      <c r="BH46" s="54">
        <v>0.77</v>
      </c>
      <c r="BI46" s="54">
        <v>4.84</v>
      </c>
      <c r="BJ46" s="54">
        <v>0.74</v>
      </c>
      <c r="BK46" s="54">
        <v>3.5</v>
      </c>
      <c r="BL46" s="54" t="s">
        <v>144</v>
      </c>
      <c r="BM46" s="54" t="s">
        <v>145</v>
      </c>
      <c r="BN46" s="54">
        <v>0.25</v>
      </c>
    </row>
    <row r="47" spans="1:66" x14ac:dyDescent="0.25">
      <c r="A47" s="54" t="s">
        <v>196</v>
      </c>
      <c r="B47" s="57">
        <v>6883458</v>
      </c>
      <c r="C47" s="57">
        <v>379463</v>
      </c>
      <c r="D47" s="55" t="s">
        <v>179</v>
      </c>
      <c r="E47" s="61">
        <v>42.694302753184004</v>
      </c>
      <c r="F47" s="61">
        <v>0.48528507802305637</v>
      </c>
      <c r="G47" s="61">
        <v>15.281087901303797</v>
      </c>
      <c r="H47" s="58">
        <v>15.593018365344175</v>
      </c>
      <c r="I47" s="61">
        <v>0.2696028211239202</v>
      </c>
      <c r="J47" s="61">
        <v>12.76838960842886</v>
      </c>
      <c r="K47" s="61">
        <v>9.3282576108876398</v>
      </c>
      <c r="L47" s="61">
        <v>1.1970365257902058</v>
      </c>
      <c r="M47" s="61">
        <v>0.3299938530556783</v>
      </c>
      <c r="N47" s="61">
        <v>0.12186047514801193</v>
      </c>
      <c r="O47" s="62">
        <f t="shared" si="1"/>
        <v>63.197632633074093</v>
      </c>
      <c r="P47" s="59">
        <f t="shared" si="0"/>
        <v>0.61044460127028943</v>
      </c>
      <c r="Q47" s="63" t="s">
        <v>164</v>
      </c>
      <c r="R47" s="63" t="s">
        <v>166</v>
      </c>
      <c r="S47" s="63" t="s">
        <v>165</v>
      </c>
      <c r="T47" s="63" t="s">
        <v>165</v>
      </c>
      <c r="U47" s="63">
        <v>400</v>
      </c>
      <c r="V47" s="63">
        <v>50</v>
      </c>
      <c r="W47" s="63">
        <v>40</v>
      </c>
      <c r="X47" s="63" t="s">
        <v>165</v>
      </c>
      <c r="Y47" s="63" t="s">
        <v>165</v>
      </c>
      <c r="Z47" s="63" t="s">
        <v>164</v>
      </c>
      <c r="AA47" s="63" t="s">
        <v>166</v>
      </c>
      <c r="AB47" s="63">
        <v>40</v>
      </c>
      <c r="AC47" s="63" t="s">
        <v>165</v>
      </c>
      <c r="AD47" s="63" t="s">
        <v>164</v>
      </c>
      <c r="AE47" s="63">
        <v>1400.0000000000002</v>
      </c>
      <c r="AF47" s="63" t="s">
        <v>167</v>
      </c>
      <c r="AG47" s="63" t="s">
        <v>166</v>
      </c>
      <c r="AH47" s="63" t="s">
        <v>165</v>
      </c>
      <c r="AI47" s="63">
        <v>230</v>
      </c>
      <c r="AJ47" s="63" t="s">
        <v>165</v>
      </c>
      <c r="AK47" s="63" t="s">
        <v>164</v>
      </c>
      <c r="AL47" s="63">
        <v>90</v>
      </c>
      <c r="AM47" s="63" t="s">
        <v>164</v>
      </c>
      <c r="AN47" s="63">
        <v>140</v>
      </c>
      <c r="AO47" s="63">
        <v>20</v>
      </c>
      <c r="AP47" s="63">
        <v>0.06</v>
      </c>
      <c r="AQ47" s="54">
        <v>20.100000000000001</v>
      </c>
      <c r="AR47" s="54">
        <v>89.1</v>
      </c>
      <c r="AS47" s="54">
        <v>68.2</v>
      </c>
      <c r="AT47" s="54">
        <v>7.38</v>
      </c>
      <c r="AU47" s="54">
        <v>7.4</v>
      </c>
      <c r="AV47" s="54" t="s">
        <v>142</v>
      </c>
      <c r="AW47" s="54">
        <v>3.31</v>
      </c>
      <c r="AX47" s="54">
        <v>8.49</v>
      </c>
      <c r="AY47" s="54">
        <v>1.32</v>
      </c>
      <c r="AZ47" s="54">
        <v>6.99</v>
      </c>
      <c r="BA47" s="54">
        <v>1.92</v>
      </c>
      <c r="BB47" s="54">
        <v>0.84</v>
      </c>
      <c r="BC47" s="54">
        <v>2.1</v>
      </c>
      <c r="BD47" s="54">
        <v>0.38</v>
      </c>
      <c r="BE47" s="54">
        <v>0.32</v>
      </c>
      <c r="BF47" s="54">
        <v>1.06</v>
      </c>
      <c r="BG47" s="54">
        <v>1.97</v>
      </c>
      <c r="BH47" s="54">
        <v>0.14000000000000001</v>
      </c>
      <c r="BI47" s="54">
        <v>0.82</v>
      </c>
      <c r="BJ47" s="54">
        <v>0.12</v>
      </c>
      <c r="BK47" s="54">
        <v>0.74</v>
      </c>
      <c r="BL47" s="54" t="s">
        <v>144</v>
      </c>
      <c r="BM47" s="54" t="s">
        <v>145</v>
      </c>
      <c r="BN47" s="54" t="s">
        <v>146</v>
      </c>
    </row>
    <row r="48" spans="1:66" x14ac:dyDescent="0.25">
      <c r="A48" s="54" t="s">
        <v>197</v>
      </c>
      <c r="B48" s="57">
        <v>6883822</v>
      </c>
      <c r="C48" s="57">
        <v>380180</v>
      </c>
      <c r="D48" s="55" t="s">
        <v>179</v>
      </c>
      <c r="E48" s="61">
        <v>44.441223065533201</v>
      </c>
      <c r="F48" s="61">
        <v>0.60676972778197702</v>
      </c>
      <c r="G48" s="61">
        <v>27.470308665624319</v>
      </c>
      <c r="H48" s="58">
        <v>6.7626163579320124</v>
      </c>
      <c r="I48" s="61">
        <v>7.4551911945908433E-2</v>
      </c>
      <c r="J48" s="61">
        <v>3.1995195543452373</v>
      </c>
      <c r="K48" s="61">
        <v>14.786129202605174</v>
      </c>
      <c r="L48" s="61">
        <v>1.3667850523416549</v>
      </c>
      <c r="M48" s="61">
        <v>0.39346842415896122</v>
      </c>
      <c r="N48" s="61">
        <v>6.109115006678608E-2</v>
      </c>
      <c r="O48" s="62">
        <f t="shared" si="1"/>
        <v>49.803655908948357</v>
      </c>
      <c r="P48" s="59">
        <f t="shared" si="0"/>
        <v>0.53825857519788922</v>
      </c>
      <c r="Q48" s="63" t="s">
        <v>164</v>
      </c>
      <c r="R48" s="63">
        <v>120</v>
      </c>
      <c r="S48" s="63" t="s">
        <v>165</v>
      </c>
      <c r="T48" s="63" t="s">
        <v>165</v>
      </c>
      <c r="U48" s="63">
        <v>200</v>
      </c>
      <c r="V48" s="63" t="s">
        <v>166</v>
      </c>
      <c r="W48" s="63">
        <v>40</v>
      </c>
      <c r="X48" s="63" t="s">
        <v>165</v>
      </c>
      <c r="Y48" s="63" t="s">
        <v>165</v>
      </c>
      <c r="Z48" s="63" t="s">
        <v>164</v>
      </c>
      <c r="AA48" s="63" t="s">
        <v>166</v>
      </c>
      <c r="AB48" s="63">
        <v>30</v>
      </c>
      <c r="AC48" s="63" t="s">
        <v>165</v>
      </c>
      <c r="AD48" s="63" t="s">
        <v>164</v>
      </c>
      <c r="AE48" s="63">
        <v>400</v>
      </c>
      <c r="AF48" s="63" t="s">
        <v>167</v>
      </c>
      <c r="AG48" s="63" t="s">
        <v>166</v>
      </c>
      <c r="AH48" s="63" t="s">
        <v>165</v>
      </c>
      <c r="AI48" s="63">
        <v>820</v>
      </c>
      <c r="AJ48" s="63">
        <v>30</v>
      </c>
      <c r="AK48" s="63" t="s">
        <v>164</v>
      </c>
      <c r="AL48" s="63">
        <v>250</v>
      </c>
      <c r="AM48" s="63" t="s">
        <v>164</v>
      </c>
      <c r="AN48" s="63">
        <v>60</v>
      </c>
      <c r="AO48" s="63">
        <v>70</v>
      </c>
      <c r="AP48" s="63">
        <v>0.09</v>
      </c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</row>
    <row r="49" spans="1:66" x14ac:dyDescent="0.25">
      <c r="A49" s="54" t="s">
        <v>198</v>
      </c>
      <c r="B49" s="57">
        <v>6883578</v>
      </c>
      <c r="C49" s="57">
        <v>380031</v>
      </c>
      <c r="D49" s="55" t="s">
        <v>179</v>
      </c>
      <c r="E49" s="61">
        <v>50.771611392246257</v>
      </c>
      <c r="F49" s="61">
        <v>1.2818368115093473</v>
      </c>
      <c r="G49" s="61">
        <v>15.264940822215719</v>
      </c>
      <c r="H49" s="58">
        <v>13.601350842708378</v>
      </c>
      <c r="I49" s="61">
        <v>0.19969888335912345</v>
      </c>
      <c r="J49" s="61">
        <v>5.4472836769687598</v>
      </c>
      <c r="K49" s="61">
        <v>8.3643511354606677</v>
      </c>
      <c r="L49" s="61">
        <v>1.6310484714148303</v>
      </c>
      <c r="M49" s="61">
        <v>1.3309773744301787</v>
      </c>
      <c r="N49" s="61">
        <v>0.42239973234076372</v>
      </c>
      <c r="O49" s="62">
        <f t="shared" si="1"/>
        <v>45.648619424510017</v>
      </c>
      <c r="P49" s="59">
        <f t="shared" si="0"/>
        <v>0.54794520547945202</v>
      </c>
      <c r="Q49" s="63" t="s">
        <v>164</v>
      </c>
      <c r="R49" s="63">
        <v>260</v>
      </c>
      <c r="S49" s="63" t="s">
        <v>165</v>
      </c>
      <c r="T49" s="63">
        <v>40</v>
      </c>
      <c r="U49" s="63">
        <v>300</v>
      </c>
      <c r="V49" s="63">
        <v>30</v>
      </c>
      <c r="W49" s="63">
        <v>50</v>
      </c>
      <c r="X49" s="63" t="s">
        <v>165</v>
      </c>
      <c r="Y49" s="63" t="s">
        <v>165</v>
      </c>
      <c r="Z49" s="63" t="s">
        <v>164</v>
      </c>
      <c r="AA49" s="63" t="s">
        <v>166</v>
      </c>
      <c r="AB49" s="63">
        <v>30</v>
      </c>
      <c r="AC49" s="63" t="s">
        <v>165</v>
      </c>
      <c r="AD49" s="63" t="s">
        <v>164</v>
      </c>
      <c r="AE49" s="63">
        <v>800</v>
      </c>
      <c r="AF49" s="63" t="s">
        <v>167</v>
      </c>
      <c r="AG49" s="63" t="s">
        <v>166</v>
      </c>
      <c r="AH49" s="63" t="s">
        <v>165</v>
      </c>
      <c r="AI49" s="63">
        <v>470</v>
      </c>
      <c r="AJ49" s="63" t="s">
        <v>165</v>
      </c>
      <c r="AK49" s="63" t="s">
        <v>164</v>
      </c>
      <c r="AL49" s="63">
        <v>280</v>
      </c>
      <c r="AM49" s="63">
        <v>20</v>
      </c>
      <c r="AN49" s="63">
        <v>110</v>
      </c>
      <c r="AO49" s="63">
        <v>100</v>
      </c>
      <c r="AP49" s="63">
        <v>0.11</v>
      </c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</row>
    <row r="50" spans="1:66" x14ac:dyDescent="0.25">
      <c r="A50" s="54" t="s">
        <v>199</v>
      </c>
      <c r="B50" s="57">
        <v>6883818</v>
      </c>
      <c r="C50" s="57">
        <v>381890</v>
      </c>
      <c r="D50" s="55" t="s">
        <v>179</v>
      </c>
      <c r="E50" s="61">
        <v>44.951291333762548</v>
      </c>
      <c r="F50" s="61">
        <v>1.7815867520871371</v>
      </c>
      <c r="G50" s="61">
        <v>17.267037478759221</v>
      </c>
      <c r="H50" s="58">
        <v>14.406294658406072</v>
      </c>
      <c r="I50" s="61">
        <v>0.21636568967882885</v>
      </c>
      <c r="J50" s="61">
        <v>5.7204977466304996</v>
      </c>
      <c r="K50" s="61">
        <v>10.828838907828215</v>
      </c>
      <c r="L50" s="61">
        <v>2.1319936251279721</v>
      </c>
      <c r="M50" s="61">
        <v>0.69025932219489794</v>
      </c>
      <c r="N50" s="61">
        <v>0.22164290162221492</v>
      </c>
      <c r="O50" s="62">
        <f t="shared" si="1"/>
        <v>45.436385498279137</v>
      </c>
      <c r="P50" s="59">
        <f t="shared" si="0"/>
        <v>0.62713936430317851</v>
      </c>
      <c r="Q50" s="63" t="s">
        <v>164</v>
      </c>
      <c r="R50" s="63">
        <v>380</v>
      </c>
      <c r="S50" s="63" t="s">
        <v>165</v>
      </c>
      <c r="T50" s="63" t="s">
        <v>165</v>
      </c>
      <c r="U50" s="63">
        <v>200</v>
      </c>
      <c r="V50" s="63" t="s">
        <v>166</v>
      </c>
      <c r="W50" s="63">
        <v>60</v>
      </c>
      <c r="X50" s="63" t="s">
        <v>165</v>
      </c>
      <c r="Y50" s="63" t="s">
        <v>165</v>
      </c>
      <c r="Z50" s="63" t="s">
        <v>164</v>
      </c>
      <c r="AA50" s="63" t="s">
        <v>166</v>
      </c>
      <c r="AB50" s="63">
        <v>20</v>
      </c>
      <c r="AC50" s="63" t="s">
        <v>165</v>
      </c>
      <c r="AD50" s="63" t="s">
        <v>164</v>
      </c>
      <c r="AE50" s="63">
        <v>1500</v>
      </c>
      <c r="AF50" s="63" t="s">
        <v>167</v>
      </c>
      <c r="AG50" s="63">
        <v>40</v>
      </c>
      <c r="AH50" s="63" t="s">
        <v>165</v>
      </c>
      <c r="AI50" s="63">
        <v>730</v>
      </c>
      <c r="AJ50" s="63">
        <v>30</v>
      </c>
      <c r="AK50" s="63" t="s">
        <v>164</v>
      </c>
      <c r="AL50" s="63">
        <v>500</v>
      </c>
      <c r="AM50" s="63">
        <v>20</v>
      </c>
      <c r="AN50" s="63">
        <v>130</v>
      </c>
      <c r="AO50" s="63">
        <v>80</v>
      </c>
      <c r="AP50" s="63">
        <v>0.11</v>
      </c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</row>
    <row r="51" spans="1:66" x14ac:dyDescent="0.25">
      <c r="A51" s="54" t="s">
        <v>200</v>
      </c>
      <c r="B51" s="57">
        <v>6884314</v>
      </c>
      <c r="C51" s="57">
        <v>379206</v>
      </c>
      <c r="D51" s="55" t="s">
        <v>179</v>
      </c>
      <c r="E51" s="61">
        <v>44.353834661354583</v>
      </c>
      <c r="F51" s="61">
        <v>0.81030046480743689</v>
      </c>
      <c r="G51" s="61">
        <v>19.55718791500664</v>
      </c>
      <c r="H51" s="58">
        <v>13.930820468127489</v>
      </c>
      <c r="I51" s="61">
        <v>0.21580345285524566</v>
      </c>
      <c r="J51" s="61">
        <v>7.6983731739707828</v>
      </c>
      <c r="K51" s="61">
        <v>9.0575199203187253</v>
      </c>
      <c r="L51" s="61">
        <v>1.5147742363877821</v>
      </c>
      <c r="M51" s="61">
        <v>0.93999003984063745</v>
      </c>
      <c r="N51" s="61">
        <v>0.1960906374501992</v>
      </c>
      <c r="O51" s="62">
        <f t="shared" si="1"/>
        <v>53.679852620310271</v>
      </c>
      <c r="P51" s="59">
        <f t="shared" si="0"/>
        <v>0.46312997347480106</v>
      </c>
      <c r="Q51" s="63" t="s">
        <v>164</v>
      </c>
      <c r="R51" s="63">
        <v>310</v>
      </c>
      <c r="S51" s="63" t="s">
        <v>165</v>
      </c>
      <c r="T51" s="63" t="s">
        <v>165</v>
      </c>
      <c r="U51" s="63">
        <v>200</v>
      </c>
      <c r="V51" s="63">
        <v>70</v>
      </c>
      <c r="W51" s="63">
        <v>30</v>
      </c>
      <c r="X51" s="63" t="s">
        <v>165</v>
      </c>
      <c r="Y51" s="63" t="s">
        <v>165</v>
      </c>
      <c r="Z51" s="63" t="s">
        <v>164</v>
      </c>
      <c r="AA51" s="63" t="s">
        <v>166</v>
      </c>
      <c r="AB51" s="63">
        <v>50</v>
      </c>
      <c r="AC51" s="63" t="s">
        <v>165</v>
      </c>
      <c r="AD51" s="63" t="s">
        <v>164</v>
      </c>
      <c r="AE51" s="63">
        <v>300</v>
      </c>
      <c r="AF51" s="63" t="s">
        <v>167</v>
      </c>
      <c r="AG51" s="63" t="s">
        <v>166</v>
      </c>
      <c r="AH51" s="63" t="s">
        <v>165</v>
      </c>
      <c r="AI51" s="63">
        <v>650</v>
      </c>
      <c r="AJ51" s="63" t="s">
        <v>165</v>
      </c>
      <c r="AK51" s="63" t="s">
        <v>164</v>
      </c>
      <c r="AL51" s="63">
        <v>210</v>
      </c>
      <c r="AM51" s="63" t="s">
        <v>164</v>
      </c>
      <c r="AN51" s="63">
        <v>120</v>
      </c>
      <c r="AO51" s="63">
        <v>70</v>
      </c>
      <c r="AP51" s="63">
        <v>0.12</v>
      </c>
      <c r="AQ51" s="54">
        <v>15.4</v>
      </c>
      <c r="AR51" s="54">
        <v>230</v>
      </c>
      <c r="AS51" s="54">
        <v>62.7</v>
      </c>
      <c r="AT51" s="54">
        <v>29.4</v>
      </c>
      <c r="AU51" s="54">
        <v>8.5</v>
      </c>
      <c r="AV51" s="54">
        <v>3.3</v>
      </c>
      <c r="AW51" s="54">
        <v>8.6999999999999993</v>
      </c>
      <c r="AX51" s="54">
        <v>18.600000000000001</v>
      </c>
      <c r="AY51" s="54">
        <v>2.4</v>
      </c>
      <c r="AZ51" s="54">
        <v>10.4</v>
      </c>
      <c r="BA51" s="54">
        <v>2.29</v>
      </c>
      <c r="BB51" s="54">
        <v>0.91</v>
      </c>
      <c r="BC51" s="54">
        <v>2.2400000000000002</v>
      </c>
      <c r="BD51" s="54">
        <v>0.4</v>
      </c>
      <c r="BE51" s="54">
        <v>0.34</v>
      </c>
      <c r="BF51" s="54">
        <v>1.19</v>
      </c>
      <c r="BG51" s="54">
        <v>2.02</v>
      </c>
      <c r="BH51" s="54">
        <v>0.16</v>
      </c>
      <c r="BI51" s="54">
        <v>1.1000000000000001</v>
      </c>
      <c r="BJ51" s="54">
        <v>0.17</v>
      </c>
      <c r="BK51" s="54">
        <v>1.53</v>
      </c>
      <c r="BL51" s="54" t="s">
        <v>144</v>
      </c>
      <c r="BM51" s="54" t="s">
        <v>145</v>
      </c>
      <c r="BN51" s="54">
        <v>0.56999999999999995</v>
      </c>
    </row>
    <row r="52" spans="1:66" x14ac:dyDescent="0.25">
      <c r="A52" s="54" t="s">
        <v>201</v>
      </c>
      <c r="B52" s="57">
        <v>6884336</v>
      </c>
      <c r="C52" s="57">
        <v>379122</v>
      </c>
      <c r="D52" s="55" t="s">
        <v>179</v>
      </c>
      <c r="E52" s="61">
        <v>45.631403970592864</v>
      </c>
      <c r="F52" s="61">
        <v>1.682205745089197</v>
      </c>
      <c r="G52" s="61">
        <v>17.73447577896404</v>
      </c>
      <c r="H52" s="58">
        <v>14.100405868842488</v>
      </c>
      <c r="I52" s="61">
        <v>0.26009166133548678</v>
      </c>
      <c r="J52" s="61">
        <v>4.8242808150937062</v>
      </c>
      <c r="K52" s="61">
        <v>9.9002632379314317</v>
      </c>
      <c r="L52" s="61">
        <v>2.9260311900242266</v>
      </c>
      <c r="M52" s="61">
        <v>0.80439638808192893</v>
      </c>
      <c r="N52" s="61">
        <v>0.39013749200323017</v>
      </c>
      <c r="O52" s="62">
        <f t="shared" si="1"/>
        <v>41.775734965482606</v>
      </c>
      <c r="P52" s="59">
        <f t="shared" si="0"/>
        <v>0.55824955647545826</v>
      </c>
      <c r="Q52" s="63" t="s">
        <v>164</v>
      </c>
      <c r="R52" s="63">
        <v>380</v>
      </c>
      <c r="S52" s="63" t="s">
        <v>165</v>
      </c>
      <c r="T52" s="63">
        <v>50</v>
      </c>
      <c r="U52" s="63">
        <v>400</v>
      </c>
      <c r="V52" s="63" t="s">
        <v>166</v>
      </c>
      <c r="W52" s="63">
        <v>40</v>
      </c>
      <c r="X52" s="63" t="s">
        <v>165</v>
      </c>
      <c r="Y52" s="63">
        <v>30</v>
      </c>
      <c r="Z52" s="63" t="s">
        <v>164</v>
      </c>
      <c r="AA52" s="63" t="s">
        <v>166</v>
      </c>
      <c r="AB52" s="63" t="s">
        <v>166</v>
      </c>
      <c r="AC52" s="63" t="s">
        <v>165</v>
      </c>
      <c r="AD52" s="63" t="s">
        <v>164</v>
      </c>
      <c r="AE52" s="63">
        <v>700.00000000000011</v>
      </c>
      <c r="AF52" s="63" t="s">
        <v>167</v>
      </c>
      <c r="AG52" s="63">
        <v>20</v>
      </c>
      <c r="AH52" s="63" t="s">
        <v>165</v>
      </c>
      <c r="AI52" s="63">
        <v>590</v>
      </c>
      <c r="AJ52" s="63" t="s">
        <v>165</v>
      </c>
      <c r="AK52" s="63">
        <v>10</v>
      </c>
      <c r="AL52" s="63">
        <v>360</v>
      </c>
      <c r="AM52" s="63">
        <v>50</v>
      </c>
      <c r="AN52" s="63">
        <v>150</v>
      </c>
      <c r="AO52" s="63">
        <v>110</v>
      </c>
      <c r="AP52" s="63">
        <v>0.11</v>
      </c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</row>
    <row r="53" spans="1:66" x14ac:dyDescent="0.25">
      <c r="A53" s="54" t="s">
        <v>202</v>
      </c>
      <c r="B53" s="57">
        <v>6884306</v>
      </c>
      <c r="C53" s="57">
        <v>379045</v>
      </c>
      <c r="D53" s="55" t="s">
        <v>179</v>
      </c>
      <c r="E53" s="61">
        <v>43.175374645605508</v>
      </c>
      <c r="F53" s="61">
        <v>2.133454840016201</v>
      </c>
      <c r="G53" s="61">
        <v>19.876468205751316</v>
      </c>
      <c r="H53" s="58">
        <v>13.838930741190763</v>
      </c>
      <c r="I53" s="61">
        <v>0.20554880518428514</v>
      </c>
      <c r="J53" s="61">
        <v>3.9793438639125149</v>
      </c>
      <c r="K53" s="61">
        <v>11.371000405022276</v>
      </c>
      <c r="L53" s="61">
        <v>2.5313892264074522</v>
      </c>
      <c r="M53" s="61">
        <v>0.51437829080599429</v>
      </c>
      <c r="N53" s="61">
        <v>0.66018631024706353</v>
      </c>
      <c r="O53" s="62">
        <f t="shared" si="1"/>
        <v>37.617548471496718</v>
      </c>
      <c r="P53" s="59">
        <f t="shared" si="0"/>
        <v>0.5720835455934794</v>
      </c>
      <c r="Q53" s="63" t="s">
        <v>164</v>
      </c>
      <c r="R53" s="63">
        <v>280</v>
      </c>
      <c r="S53" s="63" t="s">
        <v>165</v>
      </c>
      <c r="T53" s="63">
        <v>60</v>
      </c>
      <c r="U53" s="63">
        <v>300</v>
      </c>
      <c r="V53" s="63" t="s">
        <v>166</v>
      </c>
      <c r="W53" s="63">
        <v>40</v>
      </c>
      <c r="X53" s="63">
        <v>40</v>
      </c>
      <c r="Y53" s="63" t="s">
        <v>165</v>
      </c>
      <c r="Z53" s="63" t="s">
        <v>164</v>
      </c>
      <c r="AA53" s="63" t="s">
        <v>166</v>
      </c>
      <c r="AB53" s="63">
        <v>20</v>
      </c>
      <c r="AC53" s="63" t="s">
        <v>165</v>
      </c>
      <c r="AD53" s="63" t="s">
        <v>164</v>
      </c>
      <c r="AE53" s="63">
        <v>200</v>
      </c>
      <c r="AF53" s="63" t="s">
        <v>167</v>
      </c>
      <c r="AG53" s="63">
        <v>40</v>
      </c>
      <c r="AH53" s="63" t="s">
        <v>165</v>
      </c>
      <c r="AI53" s="63">
        <v>760</v>
      </c>
      <c r="AJ53" s="63" t="s">
        <v>165</v>
      </c>
      <c r="AK53" s="63">
        <v>10</v>
      </c>
      <c r="AL53" s="63">
        <v>300</v>
      </c>
      <c r="AM53" s="63">
        <v>30</v>
      </c>
      <c r="AN53" s="63">
        <v>140</v>
      </c>
      <c r="AO53" s="63">
        <v>90</v>
      </c>
      <c r="AP53" s="63" t="s">
        <v>169</v>
      </c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</row>
    <row r="54" spans="1:66" x14ac:dyDescent="0.25">
      <c r="A54" s="54" t="s">
        <v>203</v>
      </c>
      <c r="B54" s="57">
        <v>6883281</v>
      </c>
      <c r="C54" s="57">
        <v>379859</v>
      </c>
      <c r="D54" s="55" t="s">
        <v>179</v>
      </c>
      <c r="E54" s="61">
        <v>42.249846993548651</v>
      </c>
      <c r="F54" s="61">
        <v>1.9614925403084211</v>
      </c>
      <c r="G54" s="61">
        <v>20.106552689401923</v>
      </c>
      <c r="H54" s="58">
        <v>14.596544562501883</v>
      </c>
      <c r="I54" s="61">
        <v>0.22976050727909383</v>
      </c>
      <c r="J54" s="61">
        <v>4.5450440959576204</v>
      </c>
      <c r="K54" s="61">
        <v>11.668623142602014</v>
      </c>
      <c r="L54" s="61">
        <v>2.0668412445193591</v>
      </c>
      <c r="M54" s="61">
        <v>0.20467748246696565</v>
      </c>
      <c r="N54" s="61">
        <v>0.5628630767841557</v>
      </c>
      <c r="O54" s="62">
        <f t="shared" si="1"/>
        <v>39.5036010036332</v>
      </c>
      <c r="P54" s="59">
        <f t="shared" si="0"/>
        <v>0.58033932135728539</v>
      </c>
      <c r="Q54" s="63" t="s">
        <v>164</v>
      </c>
      <c r="R54" s="63">
        <v>160</v>
      </c>
      <c r="S54" s="63" t="s">
        <v>165</v>
      </c>
      <c r="T54" s="63">
        <v>50</v>
      </c>
      <c r="U54" s="63">
        <v>200</v>
      </c>
      <c r="V54" s="63" t="s">
        <v>166</v>
      </c>
      <c r="W54" s="63">
        <v>50</v>
      </c>
      <c r="X54" s="63">
        <v>30</v>
      </c>
      <c r="Y54" s="63" t="s">
        <v>165</v>
      </c>
      <c r="Z54" s="63" t="s">
        <v>164</v>
      </c>
      <c r="AA54" s="63" t="s">
        <v>166</v>
      </c>
      <c r="AB54" s="63" t="s">
        <v>166</v>
      </c>
      <c r="AC54" s="63" t="s">
        <v>165</v>
      </c>
      <c r="AD54" s="63" t="s">
        <v>164</v>
      </c>
      <c r="AE54" s="63">
        <v>1200</v>
      </c>
      <c r="AF54" s="63" t="s">
        <v>167</v>
      </c>
      <c r="AG54" s="63">
        <v>40</v>
      </c>
      <c r="AH54" s="63" t="s">
        <v>165</v>
      </c>
      <c r="AI54" s="63">
        <v>750</v>
      </c>
      <c r="AJ54" s="63">
        <v>30</v>
      </c>
      <c r="AK54" s="63" t="s">
        <v>164</v>
      </c>
      <c r="AL54" s="63">
        <v>410</v>
      </c>
      <c r="AM54" s="63">
        <v>20</v>
      </c>
      <c r="AN54" s="63">
        <v>160</v>
      </c>
      <c r="AO54" s="63">
        <v>60</v>
      </c>
      <c r="AP54" s="63">
        <v>0.11</v>
      </c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</row>
    <row r="55" spans="1:66" x14ac:dyDescent="0.25">
      <c r="A55" s="54" t="s">
        <v>204</v>
      </c>
      <c r="B55" s="57">
        <v>6883281</v>
      </c>
      <c r="C55" s="57">
        <v>379859</v>
      </c>
      <c r="D55" s="55" t="s">
        <v>179</v>
      </c>
      <c r="E55" s="61">
        <v>42.624870327954731</v>
      </c>
      <c r="F55" s="61">
        <v>1.9648524563223471</v>
      </c>
      <c r="G55" s="61">
        <v>19.627982457041323</v>
      </c>
      <c r="H55" s="58">
        <v>14.567857766456799</v>
      </c>
      <c r="I55" s="61">
        <v>0.22185474676718608</v>
      </c>
      <c r="J55" s="61">
        <v>4.7760396873491455</v>
      </c>
      <c r="K55" s="61">
        <v>11.544663674366536</v>
      </c>
      <c r="L55" s="61">
        <v>1.9412290342128782</v>
      </c>
      <c r="M55" s="61">
        <v>0.35948685818757004</v>
      </c>
      <c r="N55" s="61">
        <v>0.56696213062725342</v>
      </c>
      <c r="O55" s="62">
        <f t="shared" si="1"/>
        <v>40.741777512421827</v>
      </c>
      <c r="P55" s="59">
        <f t="shared" si="0"/>
        <v>0.588173731030874</v>
      </c>
      <c r="Q55" s="63" t="s">
        <v>164</v>
      </c>
      <c r="R55" s="63">
        <v>140</v>
      </c>
      <c r="S55" s="63" t="s">
        <v>165</v>
      </c>
      <c r="T55" s="63">
        <v>30</v>
      </c>
      <c r="U55" s="63">
        <v>100</v>
      </c>
      <c r="V55" s="63" t="s">
        <v>166</v>
      </c>
      <c r="W55" s="63">
        <v>50</v>
      </c>
      <c r="X55" s="63" t="s">
        <v>165</v>
      </c>
      <c r="Y55" s="63" t="s">
        <v>165</v>
      </c>
      <c r="Z55" s="63" t="s">
        <v>164</v>
      </c>
      <c r="AA55" s="63" t="s">
        <v>166</v>
      </c>
      <c r="AB55" s="63">
        <v>20</v>
      </c>
      <c r="AC55" s="63" t="s">
        <v>165</v>
      </c>
      <c r="AD55" s="63" t="s">
        <v>164</v>
      </c>
      <c r="AE55" s="63">
        <v>1000</v>
      </c>
      <c r="AF55" s="63" t="s">
        <v>167</v>
      </c>
      <c r="AG55" s="63">
        <v>40</v>
      </c>
      <c r="AH55" s="63" t="s">
        <v>165</v>
      </c>
      <c r="AI55" s="63">
        <v>760</v>
      </c>
      <c r="AJ55" s="63" t="s">
        <v>165</v>
      </c>
      <c r="AK55" s="63" t="s">
        <v>164</v>
      </c>
      <c r="AL55" s="63">
        <v>410</v>
      </c>
      <c r="AM55" s="63">
        <v>20</v>
      </c>
      <c r="AN55" s="63">
        <v>150</v>
      </c>
      <c r="AO55" s="63">
        <v>60</v>
      </c>
      <c r="AP55" s="63">
        <v>0.12</v>
      </c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</row>
    <row r="56" spans="1:66" x14ac:dyDescent="0.25">
      <c r="A56" s="54" t="s">
        <v>205</v>
      </c>
      <c r="B56" s="57">
        <v>6883281</v>
      </c>
      <c r="C56" s="57">
        <v>379859</v>
      </c>
      <c r="D56" s="55" t="s">
        <v>179</v>
      </c>
      <c r="E56" s="61">
        <v>41.495174385946989</v>
      </c>
      <c r="F56" s="61">
        <v>1.9986723178266861</v>
      </c>
      <c r="G56" s="61">
        <v>19.506715007915027</v>
      </c>
      <c r="H56" s="58">
        <v>15.103381504366032</v>
      </c>
      <c r="I56" s="61">
        <v>0.22366338150436599</v>
      </c>
      <c r="J56" s="61">
        <v>5.4128580912015511</v>
      </c>
      <c r="K56" s="61">
        <v>11.928713680232853</v>
      </c>
      <c r="L56" s="61">
        <v>1.5115150896185465</v>
      </c>
      <c r="M56" s="61">
        <v>0.41158147372721232</v>
      </c>
      <c r="N56" s="61">
        <v>0.53720063320226719</v>
      </c>
      <c r="O56" s="62">
        <f t="shared" si="1"/>
        <v>42.908482393061576</v>
      </c>
      <c r="P56" s="59">
        <f t="shared" si="0"/>
        <v>0.6115183246073298</v>
      </c>
      <c r="Q56" s="63" t="s">
        <v>164</v>
      </c>
      <c r="R56" s="63">
        <v>100</v>
      </c>
      <c r="S56" s="63" t="s">
        <v>165</v>
      </c>
      <c r="T56" s="63" t="s">
        <v>165</v>
      </c>
      <c r="U56" s="63">
        <v>100</v>
      </c>
      <c r="V56" s="63" t="s">
        <v>166</v>
      </c>
      <c r="W56" s="63">
        <v>60</v>
      </c>
      <c r="X56" s="63" t="s">
        <v>165</v>
      </c>
      <c r="Y56" s="63" t="s">
        <v>165</v>
      </c>
      <c r="Z56" s="63" t="s">
        <v>164</v>
      </c>
      <c r="AA56" s="63" t="s">
        <v>166</v>
      </c>
      <c r="AB56" s="63">
        <v>20</v>
      </c>
      <c r="AC56" s="63" t="s">
        <v>165</v>
      </c>
      <c r="AD56" s="63" t="s">
        <v>164</v>
      </c>
      <c r="AE56" s="63">
        <v>1300</v>
      </c>
      <c r="AF56" s="63" t="s">
        <v>167</v>
      </c>
      <c r="AG56" s="63">
        <v>40</v>
      </c>
      <c r="AH56" s="63" t="s">
        <v>165</v>
      </c>
      <c r="AI56" s="63">
        <v>830</v>
      </c>
      <c r="AJ56" s="63">
        <v>30</v>
      </c>
      <c r="AK56" s="63" t="s">
        <v>164</v>
      </c>
      <c r="AL56" s="63">
        <v>420</v>
      </c>
      <c r="AM56" s="63" t="s">
        <v>164</v>
      </c>
      <c r="AN56" s="63">
        <v>150</v>
      </c>
      <c r="AO56" s="63">
        <v>60</v>
      </c>
      <c r="AP56" s="63">
        <v>0.06</v>
      </c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</row>
    <row r="57" spans="1:66" x14ac:dyDescent="0.25">
      <c r="A57" s="54" t="s">
        <v>206</v>
      </c>
      <c r="B57" s="60">
        <v>6881429</v>
      </c>
      <c r="C57" s="60">
        <v>377956</v>
      </c>
      <c r="D57" s="55" t="s">
        <v>179</v>
      </c>
      <c r="E57" s="61">
        <v>46.140167031850375</v>
      </c>
      <c r="F57" s="61">
        <v>1.4014586178061459</v>
      </c>
      <c r="G57" s="61">
        <v>19.751675081769395</v>
      </c>
      <c r="H57" s="58">
        <v>11.481229557651393</v>
      </c>
      <c r="I57" s="61">
        <v>0.16936055804303876</v>
      </c>
      <c r="J57" s="61">
        <v>4.9961364622696429</v>
      </c>
      <c r="K57" s="61">
        <v>10.796735575243721</v>
      </c>
      <c r="L57" s="61">
        <v>1.9794015221280157</v>
      </c>
      <c r="M57" s="61">
        <v>1.3125443248335504</v>
      </c>
      <c r="N57" s="61">
        <v>0.54936331015210704</v>
      </c>
      <c r="O57" s="62">
        <f t="shared" si="1"/>
        <v>47.714264364842698</v>
      </c>
      <c r="P57" s="59">
        <f t="shared" si="0"/>
        <v>0.54662379421221863</v>
      </c>
      <c r="Q57" s="63" t="s">
        <v>164</v>
      </c>
      <c r="R57" s="63">
        <v>330</v>
      </c>
      <c r="S57" s="63" t="s">
        <v>165</v>
      </c>
      <c r="T57" s="63">
        <v>40</v>
      </c>
      <c r="U57" s="63">
        <v>400</v>
      </c>
      <c r="V57" s="63" t="s">
        <v>166</v>
      </c>
      <c r="W57" s="63">
        <v>40</v>
      </c>
      <c r="X57" s="63" t="s">
        <v>165</v>
      </c>
      <c r="Y57" s="63" t="s">
        <v>165</v>
      </c>
      <c r="Z57" s="63" t="s">
        <v>164</v>
      </c>
      <c r="AA57" s="63" t="s">
        <v>166</v>
      </c>
      <c r="AB57" s="63" t="s">
        <v>166</v>
      </c>
      <c r="AC57" s="63" t="s">
        <v>165</v>
      </c>
      <c r="AD57" s="63" t="s">
        <v>164</v>
      </c>
      <c r="AE57" s="63">
        <v>600</v>
      </c>
      <c r="AF57" s="63" t="s">
        <v>167</v>
      </c>
      <c r="AG57" s="63" t="s">
        <v>166</v>
      </c>
      <c r="AH57" s="63" t="s">
        <v>165</v>
      </c>
      <c r="AI57" s="63">
        <v>680</v>
      </c>
      <c r="AJ57" s="63">
        <v>30</v>
      </c>
      <c r="AK57" s="63" t="s">
        <v>164</v>
      </c>
      <c r="AL57" s="63">
        <v>350.00000000000006</v>
      </c>
      <c r="AM57" s="63">
        <v>20</v>
      </c>
      <c r="AN57" s="63">
        <v>110</v>
      </c>
      <c r="AO57" s="63">
        <v>70</v>
      </c>
      <c r="AP57" s="63">
        <v>0.06</v>
      </c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</row>
    <row r="58" spans="1:66" x14ac:dyDescent="0.25">
      <c r="A58" s="54" t="s">
        <v>207</v>
      </c>
      <c r="B58" s="60">
        <v>6881527</v>
      </c>
      <c r="C58" s="60">
        <v>377594</v>
      </c>
      <c r="D58" s="55" t="s">
        <v>179</v>
      </c>
      <c r="E58" s="61">
        <v>41.030017902493867</v>
      </c>
      <c r="F58" s="61">
        <v>1.2448478288021985</v>
      </c>
      <c r="G58" s="61">
        <v>19.411715725051003</v>
      </c>
      <c r="H58" s="58">
        <v>15.725887838794293</v>
      </c>
      <c r="I58" s="61">
        <v>0.18422915192139561</v>
      </c>
      <c r="J58" s="61">
        <v>8.9824722095008145</v>
      </c>
      <c r="K58" s="61">
        <v>9.6173862358965838</v>
      </c>
      <c r="L58" s="61">
        <v>1.1449269328448315</v>
      </c>
      <c r="M58" s="61">
        <v>0.6338731837295476</v>
      </c>
      <c r="N58" s="61">
        <v>7.7022357300470481E-2</v>
      </c>
      <c r="O58" s="62">
        <f t="shared" si="1"/>
        <v>54.500840539855794</v>
      </c>
      <c r="P58" s="59">
        <f t="shared" si="0"/>
        <v>0.49544235924932983</v>
      </c>
      <c r="Q58" s="63" t="s">
        <v>164</v>
      </c>
      <c r="R58" s="63">
        <v>180</v>
      </c>
      <c r="S58" s="63" t="s">
        <v>165</v>
      </c>
      <c r="T58" s="63" t="s">
        <v>165</v>
      </c>
      <c r="U58" s="63">
        <v>200</v>
      </c>
      <c r="V58" s="63">
        <v>40</v>
      </c>
      <c r="W58" s="63">
        <v>50</v>
      </c>
      <c r="X58" s="63" t="s">
        <v>165</v>
      </c>
      <c r="Y58" s="63" t="s">
        <v>165</v>
      </c>
      <c r="Z58" s="63" t="s">
        <v>164</v>
      </c>
      <c r="AA58" s="63" t="s">
        <v>166</v>
      </c>
      <c r="AB58" s="63">
        <v>40</v>
      </c>
      <c r="AC58" s="63" t="s">
        <v>165</v>
      </c>
      <c r="AD58" s="63" t="s">
        <v>164</v>
      </c>
      <c r="AE58" s="63">
        <v>1600</v>
      </c>
      <c r="AF58" s="63" t="s">
        <v>167</v>
      </c>
      <c r="AG58" s="63" t="s">
        <v>166</v>
      </c>
      <c r="AH58" s="63" t="s">
        <v>165</v>
      </c>
      <c r="AI58" s="63">
        <v>429.99999999999994</v>
      </c>
      <c r="AJ58" s="63">
        <v>30</v>
      </c>
      <c r="AK58" s="63" t="s">
        <v>164</v>
      </c>
      <c r="AL58" s="63">
        <v>550</v>
      </c>
      <c r="AM58" s="63" t="s">
        <v>164</v>
      </c>
      <c r="AN58" s="63">
        <v>120</v>
      </c>
      <c r="AO58" s="63">
        <v>50</v>
      </c>
      <c r="AP58" s="63">
        <v>0.1</v>
      </c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</row>
    <row r="59" spans="1:66" x14ac:dyDescent="0.25">
      <c r="A59" s="54" t="s">
        <v>208</v>
      </c>
      <c r="B59" s="57">
        <v>6883472</v>
      </c>
      <c r="C59" s="57">
        <v>380573</v>
      </c>
      <c r="D59" s="55" t="s">
        <v>179</v>
      </c>
      <c r="E59" s="61">
        <v>52.019467795967365</v>
      </c>
      <c r="F59" s="61">
        <v>1.1229800054779508</v>
      </c>
      <c r="G59" s="61">
        <v>16.46545730358384</v>
      </c>
      <c r="H59" s="58">
        <v>9.7954301245180417</v>
      </c>
      <c r="I59" s="61">
        <v>0.18014031982807654</v>
      </c>
      <c r="J59" s="61">
        <v>5.393675073214923</v>
      </c>
      <c r="K59" s="61">
        <v>8.73311842909213</v>
      </c>
      <c r="L59" s="61">
        <v>3.0339422286833941</v>
      </c>
      <c r="M59" s="61">
        <v>1.600193835197943</v>
      </c>
      <c r="N59" s="61">
        <v>0.44244990834966164</v>
      </c>
      <c r="O59" s="62">
        <f t="shared" si="1"/>
        <v>53.590469518950876</v>
      </c>
      <c r="P59" s="59">
        <f t="shared" si="0"/>
        <v>0.53039027511196402</v>
      </c>
      <c r="Q59" s="63" t="s">
        <v>164</v>
      </c>
      <c r="R59" s="63">
        <v>550</v>
      </c>
      <c r="S59" s="63" t="s">
        <v>165</v>
      </c>
      <c r="T59" s="63">
        <v>30</v>
      </c>
      <c r="U59" s="63">
        <v>500</v>
      </c>
      <c r="V59" s="63">
        <v>150</v>
      </c>
      <c r="W59" s="63">
        <v>60</v>
      </c>
      <c r="X59" s="63" t="s">
        <v>165</v>
      </c>
      <c r="Y59" s="63" t="s">
        <v>165</v>
      </c>
      <c r="Z59" s="63" t="s">
        <v>164</v>
      </c>
      <c r="AA59" s="63" t="s">
        <v>166</v>
      </c>
      <c r="AB59" s="63">
        <v>60</v>
      </c>
      <c r="AC59" s="63" t="s">
        <v>165</v>
      </c>
      <c r="AD59" s="63" t="s">
        <v>164</v>
      </c>
      <c r="AE59" s="63">
        <v>200</v>
      </c>
      <c r="AF59" s="63" t="s">
        <v>167</v>
      </c>
      <c r="AG59" s="63">
        <v>20</v>
      </c>
      <c r="AH59" s="63" t="s">
        <v>165</v>
      </c>
      <c r="AI59" s="63">
        <v>790</v>
      </c>
      <c r="AJ59" s="63" t="s">
        <v>165</v>
      </c>
      <c r="AK59" s="63" t="s">
        <v>164</v>
      </c>
      <c r="AL59" s="63">
        <v>240</v>
      </c>
      <c r="AM59" s="63">
        <v>20</v>
      </c>
      <c r="AN59" s="63">
        <v>110</v>
      </c>
      <c r="AO59" s="63">
        <v>130</v>
      </c>
      <c r="AP59" s="63">
        <v>0.12</v>
      </c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</row>
    <row r="60" spans="1:66" x14ac:dyDescent="0.25">
      <c r="A60" s="54" t="s">
        <v>209</v>
      </c>
      <c r="B60" s="57">
        <v>6883752</v>
      </c>
      <c r="C60" s="57">
        <v>378636</v>
      </c>
      <c r="D60" s="55" t="s">
        <v>179</v>
      </c>
      <c r="E60" s="61">
        <v>47.988775542497841</v>
      </c>
      <c r="F60" s="61">
        <v>0.97370058970599049</v>
      </c>
      <c r="G60" s="61">
        <v>18.081503908516442</v>
      </c>
      <c r="H60" s="58">
        <v>12.409308704229209</v>
      </c>
      <c r="I60" s="61">
        <v>0.26162269365881435</v>
      </c>
      <c r="J60" s="61">
        <v>6.5933138522886683</v>
      </c>
      <c r="K60" s="61">
        <v>9.1251463715675172</v>
      </c>
      <c r="L60" s="61">
        <v>2.1204097348960356</v>
      </c>
      <c r="M60" s="61">
        <v>0.59181585138143089</v>
      </c>
      <c r="N60" s="61">
        <v>0.31753399512622227</v>
      </c>
      <c r="O60" s="62">
        <f t="shared" si="1"/>
        <v>52.701481090632569</v>
      </c>
      <c r="P60" s="59">
        <f t="shared" si="0"/>
        <v>0.50466744457409574</v>
      </c>
      <c r="Q60" s="63" t="s">
        <v>164</v>
      </c>
      <c r="R60" s="63">
        <v>240</v>
      </c>
      <c r="S60" s="63" t="s">
        <v>165</v>
      </c>
      <c r="T60" s="63" t="s">
        <v>165</v>
      </c>
      <c r="U60" s="63">
        <v>200</v>
      </c>
      <c r="V60" s="63" t="s">
        <v>166</v>
      </c>
      <c r="W60" s="63">
        <v>30</v>
      </c>
      <c r="X60" s="63" t="s">
        <v>165</v>
      </c>
      <c r="Y60" s="63" t="s">
        <v>165</v>
      </c>
      <c r="Z60" s="63" t="s">
        <v>164</v>
      </c>
      <c r="AA60" s="63" t="s">
        <v>166</v>
      </c>
      <c r="AB60" s="63">
        <v>40</v>
      </c>
      <c r="AC60" s="63" t="s">
        <v>165</v>
      </c>
      <c r="AD60" s="63" t="s">
        <v>164</v>
      </c>
      <c r="AE60" s="63">
        <v>400</v>
      </c>
      <c r="AF60" s="63" t="s">
        <v>167</v>
      </c>
      <c r="AG60" s="63">
        <v>30</v>
      </c>
      <c r="AH60" s="63" t="s">
        <v>165</v>
      </c>
      <c r="AI60" s="63">
        <v>620</v>
      </c>
      <c r="AJ60" s="63" t="s">
        <v>165</v>
      </c>
      <c r="AK60" s="63" t="s">
        <v>164</v>
      </c>
      <c r="AL60" s="63">
        <v>190</v>
      </c>
      <c r="AM60" s="63">
        <v>10</v>
      </c>
      <c r="AN60" s="63">
        <v>130</v>
      </c>
      <c r="AO60" s="63">
        <v>60</v>
      </c>
      <c r="AP60" s="63">
        <v>0.12</v>
      </c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</row>
    <row r="61" spans="1:66" x14ac:dyDescent="0.25">
      <c r="A61" s="54" t="s">
        <v>210</v>
      </c>
      <c r="B61" s="57">
        <v>6884165</v>
      </c>
      <c r="C61" s="57">
        <v>379742</v>
      </c>
      <c r="D61" s="55" t="s">
        <v>179</v>
      </c>
      <c r="E61" s="61">
        <v>51.737386709333791</v>
      </c>
      <c r="F61" s="61">
        <v>0.77790292529395055</v>
      </c>
      <c r="G61" s="61">
        <v>18.54756365856483</v>
      </c>
      <c r="H61" s="58">
        <v>9.8628343456246927</v>
      </c>
      <c r="I61" s="61">
        <v>0.17473868145980487</v>
      </c>
      <c r="J61" s="61">
        <v>5.1895283108243246</v>
      </c>
      <c r="K61" s="61">
        <v>9.6422067600711596</v>
      </c>
      <c r="L61" s="61">
        <v>1.778966094379941</v>
      </c>
      <c r="M61" s="61">
        <v>1.0231686649333152</v>
      </c>
      <c r="N61" s="61">
        <v>4.4210991694649426E-2</v>
      </c>
      <c r="O61" s="62">
        <f t="shared" si="1"/>
        <v>52.458630748328773</v>
      </c>
      <c r="P61" s="59">
        <f t="shared" si="0"/>
        <v>0.51986379114642445</v>
      </c>
      <c r="Q61" s="63" t="s">
        <v>164</v>
      </c>
      <c r="R61" s="63">
        <v>170</v>
      </c>
      <c r="S61" s="63" t="s">
        <v>165</v>
      </c>
      <c r="T61" s="63">
        <v>50</v>
      </c>
      <c r="U61" s="63">
        <v>200</v>
      </c>
      <c r="V61" s="63">
        <v>60</v>
      </c>
      <c r="W61" s="63">
        <v>30</v>
      </c>
      <c r="X61" s="63" t="s">
        <v>165</v>
      </c>
      <c r="Y61" s="63" t="s">
        <v>165</v>
      </c>
      <c r="Z61" s="63" t="s">
        <v>164</v>
      </c>
      <c r="AA61" s="63" t="s">
        <v>166</v>
      </c>
      <c r="AB61" s="63">
        <v>40</v>
      </c>
      <c r="AC61" s="63" t="s">
        <v>165</v>
      </c>
      <c r="AD61" s="63" t="s">
        <v>164</v>
      </c>
      <c r="AE61" s="63">
        <v>100</v>
      </c>
      <c r="AF61" s="63" t="s">
        <v>167</v>
      </c>
      <c r="AG61" s="63">
        <v>30</v>
      </c>
      <c r="AH61" s="63" t="s">
        <v>165</v>
      </c>
      <c r="AI61" s="63">
        <v>470</v>
      </c>
      <c r="AJ61" s="63">
        <v>30</v>
      </c>
      <c r="AK61" s="63" t="s">
        <v>164</v>
      </c>
      <c r="AL61" s="63">
        <v>280</v>
      </c>
      <c r="AM61" s="63">
        <v>20</v>
      </c>
      <c r="AN61" s="63">
        <v>100</v>
      </c>
      <c r="AO61" s="63">
        <v>50</v>
      </c>
      <c r="AP61" s="63">
        <v>0.06</v>
      </c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</row>
    <row r="62" spans="1:66" x14ac:dyDescent="0.25">
      <c r="A62" s="54" t="s">
        <v>211</v>
      </c>
      <c r="B62" s="57">
        <v>6884160</v>
      </c>
      <c r="C62" s="57">
        <v>379756</v>
      </c>
      <c r="D62" s="55" t="s">
        <v>179</v>
      </c>
      <c r="E62" s="61">
        <v>48.801023126931682</v>
      </c>
      <c r="F62" s="61">
        <v>1.4409037621229883</v>
      </c>
      <c r="G62" s="61">
        <v>10.444420760950656</v>
      </c>
      <c r="H62" s="58">
        <v>17.970489182564211</v>
      </c>
      <c r="I62" s="61">
        <v>0.29947777896195249</v>
      </c>
      <c r="J62" s="61">
        <v>9.9008845784930184</v>
      </c>
      <c r="K62" s="61">
        <v>6.5757220505168918</v>
      </c>
      <c r="L62" s="61">
        <v>0.84194820419908345</v>
      </c>
      <c r="M62" s="61">
        <v>1.4632846637535968</v>
      </c>
      <c r="N62" s="61">
        <v>3.6235745497175745E-2</v>
      </c>
      <c r="O62" s="62">
        <f t="shared" si="1"/>
        <v>53.604948183248084</v>
      </c>
      <c r="P62" s="59">
        <f t="shared" si="0"/>
        <v>0.62959183673469377</v>
      </c>
      <c r="Q62" s="63" t="s">
        <v>164</v>
      </c>
      <c r="R62" s="63">
        <v>660</v>
      </c>
      <c r="S62" s="63" t="s">
        <v>165</v>
      </c>
      <c r="T62" s="63" t="s">
        <v>165</v>
      </c>
      <c r="U62" s="63">
        <v>300</v>
      </c>
      <c r="V62" s="63">
        <v>50</v>
      </c>
      <c r="W62" s="63">
        <v>60</v>
      </c>
      <c r="X62" s="63" t="s">
        <v>165</v>
      </c>
      <c r="Y62" s="63" t="s">
        <v>165</v>
      </c>
      <c r="Z62" s="63" t="s">
        <v>164</v>
      </c>
      <c r="AA62" s="63" t="s">
        <v>166</v>
      </c>
      <c r="AB62" s="63">
        <v>70</v>
      </c>
      <c r="AC62" s="63" t="s">
        <v>165</v>
      </c>
      <c r="AD62" s="63" t="s">
        <v>164</v>
      </c>
      <c r="AE62" s="63">
        <v>700.00000000000011</v>
      </c>
      <c r="AF62" s="63" t="s">
        <v>167</v>
      </c>
      <c r="AG62" s="63">
        <v>20</v>
      </c>
      <c r="AH62" s="63" t="s">
        <v>165</v>
      </c>
      <c r="AI62" s="63">
        <v>210</v>
      </c>
      <c r="AJ62" s="63">
        <v>40</v>
      </c>
      <c r="AK62" s="63" t="s">
        <v>164</v>
      </c>
      <c r="AL62" s="63">
        <v>490</v>
      </c>
      <c r="AM62" s="63">
        <v>20</v>
      </c>
      <c r="AN62" s="63">
        <v>160</v>
      </c>
      <c r="AO62" s="63">
        <v>60</v>
      </c>
      <c r="AP62" s="63" t="s">
        <v>169</v>
      </c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</row>
    <row r="63" spans="1:66" x14ac:dyDescent="0.25">
      <c r="A63" s="54" t="s">
        <v>212</v>
      </c>
      <c r="B63" s="57">
        <v>6884060</v>
      </c>
      <c r="C63" s="57">
        <v>380024</v>
      </c>
      <c r="D63" s="55" t="s">
        <v>179</v>
      </c>
      <c r="E63" s="61">
        <v>42.95220163464419</v>
      </c>
      <c r="F63" s="61">
        <v>0.76062304762719846</v>
      </c>
      <c r="G63" s="61">
        <v>23.995464076340454</v>
      </c>
      <c r="H63" s="58">
        <v>10.70889854080192</v>
      </c>
      <c r="I63" s="61">
        <v>0.135863751123283</v>
      </c>
      <c r="J63" s="61">
        <v>6.1299157002867055</v>
      </c>
      <c r="K63" s="61">
        <v>11.660747143651848</v>
      </c>
      <c r="L63" s="61">
        <v>1.5939920407377297</v>
      </c>
      <c r="M63" s="61">
        <v>0.6825281355642091</v>
      </c>
      <c r="N63" s="61">
        <v>5.3489665796568109E-2</v>
      </c>
      <c r="O63" s="62">
        <f t="shared" si="1"/>
        <v>54.55387903477348</v>
      </c>
      <c r="P63" s="59">
        <f t="shared" si="0"/>
        <v>0.48595630851538119</v>
      </c>
      <c r="Q63" s="63" t="s">
        <v>164</v>
      </c>
      <c r="R63" s="63">
        <v>170</v>
      </c>
      <c r="S63" s="63" t="s">
        <v>165</v>
      </c>
      <c r="T63" s="63" t="s">
        <v>165</v>
      </c>
      <c r="U63" s="63">
        <v>200</v>
      </c>
      <c r="V63" s="63">
        <v>50</v>
      </c>
      <c r="W63" s="63">
        <v>30</v>
      </c>
      <c r="X63" s="63" t="s">
        <v>165</v>
      </c>
      <c r="Y63" s="63" t="s">
        <v>165</v>
      </c>
      <c r="Z63" s="63" t="s">
        <v>164</v>
      </c>
      <c r="AA63" s="63" t="s">
        <v>166</v>
      </c>
      <c r="AB63" s="63">
        <v>40</v>
      </c>
      <c r="AC63" s="63" t="s">
        <v>165</v>
      </c>
      <c r="AD63" s="63" t="s">
        <v>164</v>
      </c>
      <c r="AE63" s="63">
        <v>600</v>
      </c>
      <c r="AF63" s="63" t="s">
        <v>167</v>
      </c>
      <c r="AG63" s="63" t="s">
        <v>166</v>
      </c>
      <c r="AH63" s="63" t="s">
        <v>165</v>
      </c>
      <c r="AI63" s="63">
        <v>640</v>
      </c>
      <c r="AJ63" s="63">
        <v>30</v>
      </c>
      <c r="AK63" s="63" t="s">
        <v>164</v>
      </c>
      <c r="AL63" s="63">
        <v>280</v>
      </c>
      <c r="AM63" s="63" t="s">
        <v>164</v>
      </c>
      <c r="AN63" s="63">
        <v>80</v>
      </c>
      <c r="AO63" s="63">
        <v>60</v>
      </c>
      <c r="AP63" s="63">
        <v>0.06</v>
      </c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</row>
    <row r="64" spans="1:66" x14ac:dyDescent="0.25">
      <c r="A64" s="54" t="s">
        <v>213</v>
      </c>
      <c r="B64" s="57">
        <v>6884278</v>
      </c>
      <c r="C64" s="57">
        <v>379396</v>
      </c>
      <c r="D64" s="55" t="s">
        <v>179</v>
      </c>
      <c r="E64" s="61">
        <v>51.193608924022101</v>
      </c>
      <c r="F64" s="61">
        <v>0.91420903095939532</v>
      </c>
      <c r="G64" s="61">
        <v>17.739010096138728</v>
      </c>
      <c r="H64" s="58">
        <v>10.606739146388769</v>
      </c>
      <c r="I64" s="61">
        <v>0.16564796661878953</v>
      </c>
      <c r="J64" s="61">
        <v>6.374301500267344</v>
      </c>
      <c r="K64" s="61">
        <v>7.7057756623297653</v>
      </c>
      <c r="L64" s="61">
        <v>2.2226182862774291</v>
      </c>
      <c r="M64" s="61">
        <v>1.5495423712820944</v>
      </c>
      <c r="N64" s="61">
        <v>0.2149229946636193</v>
      </c>
      <c r="O64" s="62">
        <f t="shared" si="1"/>
        <v>55.757852045124949</v>
      </c>
      <c r="P64" s="59">
        <f t="shared" si="0"/>
        <v>0.43439716312056731</v>
      </c>
      <c r="Q64" s="63" t="s">
        <v>164</v>
      </c>
      <c r="R64" s="63">
        <v>520</v>
      </c>
      <c r="S64" s="63" t="s">
        <v>165</v>
      </c>
      <c r="T64" s="63" t="s">
        <v>165</v>
      </c>
      <c r="U64" s="63">
        <v>400</v>
      </c>
      <c r="V64" s="63">
        <v>40</v>
      </c>
      <c r="W64" s="63">
        <v>20</v>
      </c>
      <c r="X64" s="63" t="s">
        <v>165</v>
      </c>
      <c r="Y64" s="63" t="s">
        <v>165</v>
      </c>
      <c r="Z64" s="63" t="s">
        <v>164</v>
      </c>
      <c r="AA64" s="63" t="s">
        <v>166</v>
      </c>
      <c r="AB64" s="63">
        <v>60</v>
      </c>
      <c r="AC64" s="63" t="s">
        <v>165</v>
      </c>
      <c r="AD64" s="63" t="s">
        <v>164</v>
      </c>
      <c r="AE64" s="63">
        <v>200</v>
      </c>
      <c r="AF64" s="63" t="s">
        <v>167</v>
      </c>
      <c r="AG64" s="63" t="s">
        <v>166</v>
      </c>
      <c r="AH64" s="63" t="s">
        <v>165</v>
      </c>
      <c r="AI64" s="63">
        <v>550</v>
      </c>
      <c r="AJ64" s="63">
        <v>30</v>
      </c>
      <c r="AK64" s="63" t="s">
        <v>164</v>
      </c>
      <c r="AL64" s="63">
        <v>110</v>
      </c>
      <c r="AM64" s="63">
        <v>20</v>
      </c>
      <c r="AN64" s="63">
        <v>110</v>
      </c>
      <c r="AO64" s="63">
        <v>60</v>
      </c>
      <c r="AP64" s="63">
        <v>0.08</v>
      </c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</row>
    <row r="65" spans="1:66" x14ac:dyDescent="0.25">
      <c r="A65" s="54" t="s">
        <v>214</v>
      </c>
      <c r="B65" s="57">
        <v>6884273</v>
      </c>
      <c r="C65" s="57">
        <v>379398</v>
      </c>
      <c r="D65" s="55" t="s">
        <v>179</v>
      </c>
      <c r="E65" s="61">
        <v>47.914727334103944</v>
      </c>
      <c r="F65" s="61">
        <v>1.3748376075370559</v>
      </c>
      <c r="G65" s="61">
        <v>19.579160571621465</v>
      </c>
      <c r="H65" s="58">
        <v>11.341293206624588</v>
      </c>
      <c r="I65" s="61">
        <v>0.16264819910594633</v>
      </c>
      <c r="J65" s="61">
        <v>4.7771515083318832</v>
      </c>
      <c r="K65" s="61">
        <v>10.024857554957698</v>
      </c>
      <c r="L65" s="61">
        <v>2.3016254590464102</v>
      </c>
      <c r="M65" s="61">
        <v>0.9646368035025622</v>
      </c>
      <c r="N65" s="61">
        <v>0.15446464191822576</v>
      </c>
      <c r="O65" s="62">
        <f t="shared" si="1"/>
        <v>46.902708527958765</v>
      </c>
      <c r="P65" s="59">
        <f t="shared" si="0"/>
        <v>0.51201671891327061</v>
      </c>
      <c r="Q65" s="63" t="s">
        <v>164</v>
      </c>
      <c r="R65" s="63">
        <v>220</v>
      </c>
      <c r="S65" s="63" t="s">
        <v>165</v>
      </c>
      <c r="T65" s="63">
        <v>40</v>
      </c>
      <c r="U65" s="63">
        <v>400</v>
      </c>
      <c r="V65" s="63">
        <v>30</v>
      </c>
      <c r="W65" s="63">
        <v>50</v>
      </c>
      <c r="X65" s="63" t="s">
        <v>165</v>
      </c>
      <c r="Y65" s="63" t="s">
        <v>165</v>
      </c>
      <c r="Z65" s="63" t="s">
        <v>164</v>
      </c>
      <c r="AA65" s="63" t="s">
        <v>166</v>
      </c>
      <c r="AB65" s="63">
        <v>40</v>
      </c>
      <c r="AC65" s="63" t="s">
        <v>165</v>
      </c>
      <c r="AD65" s="63" t="s">
        <v>164</v>
      </c>
      <c r="AE65" s="63">
        <v>200</v>
      </c>
      <c r="AF65" s="63" t="s">
        <v>167</v>
      </c>
      <c r="AG65" s="63">
        <v>30</v>
      </c>
      <c r="AH65" s="63" t="s">
        <v>165</v>
      </c>
      <c r="AI65" s="63">
        <v>610</v>
      </c>
      <c r="AJ65" s="63">
        <v>30</v>
      </c>
      <c r="AK65" s="63" t="s">
        <v>164</v>
      </c>
      <c r="AL65" s="63">
        <v>380</v>
      </c>
      <c r="AM65" s="63">
        <v>20</v>
      </c>
      <c r="AN65" s="63">
        <v>110</v>
      </c>
      <c r="AO65" s="63">
        <v>70</v>
      </c>
      <c r="AP65" s="63" t="s">
        <v>169</v>
      </c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</row>
    <row r="66" spans="1:66" x14ac:dyDescent="0.25">
      <c r="A66" s="54" t="s">
        <v>215</v>
      </c>
      <c r="B66" s="57">
        <v>6884273</v>
      </c>
      <c r="C66" s="57">
        <v>379398</v>
      </c>
      <c r="D66" s="55" t="s">
        <v>179</v>
      </c>
      <c r="E66" s="61">
        <v>44.20399346928842</v>
      </c>
      <c r="F66" s="61">
        <v>1.1722830110231108</v>
      </c>
      <c r="G66" s="61">
        <v>18.983683361896745</v>
      </c>
      <c r="H66" s="58">
        <v>14.500497916053989</v>
      </c>
      <c r="I66" s="61">
        <v>0.18963401648903266</v>
      </c>
      <c r="J66" s="61">
        <v>7.9301497804504564</v>
      </c>
      <c r="K66" s="61">
        <v>8.6704323047124561</v>
      </c>
      <c r="L66" s="61">
        <v>1.7847907434261896</v>
      </c>
      <c r="M66" s="61">
        <v>0.62366267454949242</v>
      </c>
      <c r="N66" s="61">
        <v>0.14501424790337791</v>
      </c>
      <c r="O66" s="62">
        <f t="shared" si="1"/>
        <v>53.420755928109493</v>
      </c>
      <c r="P66" s="59">
        <f t="shared" si="0"/>
        <v>0.45673076923076927</v>
      </c>
      <c r="Q66" s="63" t="s">
        <v>164</v>
      </c>
      <c r="R66" s="63">
        <v>180</v>
      </c>
      <c r="S66" s="63" t="s">
        <v>165</v>
      </c>
      <c r="T66" s="63">
        <v>40</v>
      </c>
      <c r="U66" s="63">
        <v>300</v>
      </c>
      <c r="V66" s="63">
        <v>40</v>
      </c>
      <c r="W66" s="63">
        <v>70</v>
      </c>
      <c r="X66" s="63" t="s">
        <v>165</v>
      </c>
      <c r="Y66" s="63" t="s">
        <v>165</v>
      </c>
      <c r="Z66" s="63" t="s">
        <v>164</v>
      </c>
      <c r="AA66" s="63" t="s">
        <v>166</v>
      </c>
      <c r="AB66" s="63">
        <v>50</v>
      </c>
      <c r="AC66" s="63" t="s">
        <v>165</v>
      </c>
      <c r="AD66" s="63" t="s">
        <v>164</v>
      </c>
      <c r="AE66" s="63">
        <v>200</v>
      </c>
      <c r="AF66" s="63" t="s">
        <v>167</v>
      </c>
      <c r="AG66" s="63" t="s">
        <v>166</v>
      </c>
      <c r="AH66" s="63" t="s">
        <v>165</v>
      </c>
      <c r="AI66" s="63">
        <v>560</v>
      </c>
      <c r="AJ66" s="63" t="s">
        <v>165</v>
      </c>
      <c r="AK66" s="63" t="s">
        <v>164</v>
      </c>
      <c r="AL66" s="63">
        <v>420</v>
      </c>
      <c r="AM66" s="63" t="s">
        <v>164</v>
      </c>
      <c r="AN66" s="63">
        <v>120</v>
      </c>
      <c r="AO66" s="63">
        <v>70</v>
      </c>
      <c r="AP66" s="63">
        <v>0.11</v>
      </c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</row>
    <row r="67" spans="1:66" x14ac:dyDescent="0.25">
      <c r="A67" s="54" t="s">
        <v>216</v>
      </c>
      <c r="B67" s="57">
        <v>6884775</v>
      </c>
      <c r="C67" s="57">
        <v>384982</v>
      </c>
      <c r="D67" s="55" t="s">
        <v>217</v>
      </c>
      <c r="E67" s="61">
        <v>43.445790174367623</v>
      </c>
      <c r="F67" s="61">
        <v>0.4805662889242458</v>
      </c>
      <c r="G67" s="61">
        <v>19.038650950850187</v>
      </c>
      <c r="H67" s="58">
        <v>12.038510244504332</v>
      </c>
      <c r="I67" s="61">
        <v>0.18400060611964367</v>
      </c>
      <c r="J67" s="61">
        <v>11.040036367178619</v>
      </c>
      <c r="K67" s="61">
        <v>11.126624887705509</v>
      </c>
      <c r="L67" s="61">
        <v>0.7035317292809905</v>
      </c>
      <c r="M67" s="61">
        <v>0.40913075948956057</v>
      </c>
      <c r="N67" s="61">
        <v>4.2211903756859424E-2</v>
      </c>
      <c r="O67" s="62">
        <f t="shared" si="1"/>
        <v>65.790521515225109</v>
      </c>
      <c r="P67" s="59">
        <f t="shared" ref="P67:P70" si="2">K67/G67</f>
        <v>0.5844229675952245</v>
      </c>
      <c r="Q67" s="63" t="s">
        <v>164</v>
      </c>
      <c r="R67" s="63">
        <v>50</v>
      </c>
      <c r="S67" s="63" t="s">
        <v>165</v>
      </c>
      <c r="T67" s="63">
        <v>40</v>
      </c>
      <c r="U67" s="63">
        <v>200</v>
      </c>
      <c r="V67" s="63">
        <v>150</v>
      </c>
      <c r="W67" s="63">
        <v>60</v>
      </c>
      <c r="X67" s="63" t="s">
        <v>165</v>
      </c>
      <c r="Y67" s="63" t="s">
        <v>165</v>
      </c>
      <c r="Z67" s="63" t="s">
        <v>164</v>
      </c>
      <c r="AA67" s="63" t="s">
        <v>166</v>
      </c>
      <c r="AB67" s="63">
        <v>50</v>
      </c>
      <c r="AC67" s="63" t="s">
        <v>165</v>
      </c>
      <c r="AD67" s="63" t="s">
        <v>164</v>
      </c>
      <c r="AE67" s="63">
        <v>200</v>
      </c>
      <c r="AF67" s="63" t="s">
        <v>167</v>
      </c>
      <c r="AG67" s="63" t="s">
        <v>166</v>
      </c>
      <c r="AH67" s="63" t="s">
        <v>165</v>
      </c>
      <c r="AI67" s="63">
        <v>590</v>
      </c>
      <c r="AJ67" s="63" t="s">
        <v>165</v>
      </c>
      <c r="AK67" s="63" t="s">
        <v>164</v>
      </c>
      <c r="AL67" s="63">
        <v>180</v>
      </c>
      <c r="AM67" s="63" t="s">
        <v>164</v>
      </c>
      <c r="AN67" s="63">
        <v>80</v>
      </c>
      <c r="AO67" s="63">
        <v>50</v>
      </c>
      <c r="AP67" s="63">
        <v>7.0000000000000007E-2</v>
      </c>
      <c r="AQ67" s="54">
        <v>15.8</v>
      </c>
      <c r="AR67" s="54">
        <v>206</v>
      </c>
      <c r="AS67" s="54">
        <v>66.400000000000006</v>
      </c>
      <c r="AT67" s="54">
        <v>13.5</v>
      </c>
      <c r="AU67" s="54">
        <v>2.7</v>
      </c>
      <c r="AV67" s="54" t="s">
        <v>142</v>
      </c>
      <c r="AW67" s="54">
        <v>3.3</v>
      </c>
      <c r="AX67" s="54">
        <v>8.85</v>
      </c>
      <c r="AY67" s="54">
        <v>0.84</v>
      </c>
      <c r="AZ67" s="54">
        <v>3.54</v>
      </c>
      <c r="BA67" s="54">
        <v>0.76</v>
      </c>
      <c r="BB67" s="54">
        <v>0.41</v>
      </c>
      <c r="BC67" s="54">
        <v>0.79</v>
      </c>
      <c r="BD67" s="54">
        <v>0.15</v>
      </c>
      <c r="BE67" s="54">
        <v>0.13</v>
      </c>
      <c r="BF67" s="54">
        <v>0.45</v>
      </c>
      <c r="BG67" s="54">
        <v>0.79</v>
      </c>
      <c r="BH67" s="54" t="s">
        <v>184</v>
      </c>
      <c r="BI67" s="54">
        <v>0.42</v>
      </c>
      <c r="BJ67" s="54" t="s">
        <v>184</v>
      </c>
      <c r="BK67" s="54">
        <v>2.04</v>
      </c>
      <c r="BL67" s="54" t="s">
        <v>144</v>
      </c>
      <c r="BM67" s="54" t="s">
        <v>145</v>
      </c>
      <c r="BN67" s="54">
        <v>0.22</v>
      </c>
    </row>
    <row r="68" spans="1:66" x14ac:dyDescent="0.25">
      <c r="A68" s="54" t="s">
        <v>218</v>
      </c>
      <c r="B68" s="57">
        <v>6884788</v>
      </c>
      <c r="C68" s="57">
        <v>384758</v>
      </c>
      <c r="D68" s="55" t="s">
        <v>217</v>
      </c>
      <c r="E68" s="61">
        <v>46.396109655942475</v>
      </c>
      <c r="F68" s="61">
        <v>0.643868638275225</v>
      </c>
      <c r="G68" s="61">
        <v>26.1095515877571</v>
      </c>
      <c r="H68" s="58">
        <v>6.4534108341072978</v>
      </c>
      <c r="I68" s="61">
        <v>8.7657966961294825E-2</v>
      </c>
      <c r="J68" s="61">
        <v>3.0471578991307249</v>
      </c>
      <c r="K68" s="61">
        <v>14.213113214438517</v>
      </c>
      <c r="L68" s="61">
        <v>1.7322883947113024</v>
      </c>
      <c r="M68" s="61">
        <v>0.37045926513404359</v>
      </c>
      <c r="N68" s="61">
        <v>0.14714015882788772</v>
      </c>
      <c r="O68" s="62">
        <f t="shared" si="1"/>
        <v>49.753899597595705</v>
      </c>
      <c r="P68" s="59">
        <f t="shared" si="2"/>
        <v>0.54436450839328532</v>
      </c>
      <c r="Q68" s="63" t="s">
        <v>164</v>
      </c>
      <c r="R68" s="63">
        <v>100</v>
      </c>
      <c r="S68" s="63" t="s">
        <v>165</v>
      </c>
      <c r="T68" s="63" t="s">
        <v>165</v>
      </c>
      <c r="U68" s="63">
        <v>300</v>
      </c>
      <c r="V68" s="63">
        <v>60</v>
      </c>
      <c r="W68" s="63">
        <v>20</v>
      </c>
      <c r="X68" s="63" t="s">
        <v>165</v>
      </c>
      <c r="Y68" s="63" t="s">
        <v>165</v>
      </c>
      <c r="Z68" s="63" t="s">
        <v>164</v>
      </c>
      <c r="AA68" s="63" t="s">
        <v>166</v>
      </c>
      <c r="AB68" s="63">
        <v>30</v>
      </c>
      <c r="AC68" s="63" t="s">
        <v>165</v>
      </c>
      <c r="AD68" s="63" t="s">
        <v>164</v>
      </c>
      <c r="AE68" s="63">
        <v>200</v>
      </c>
      <c r="AF68" s="63" t="s">
        <v>167</v>
      </c>
      <c r="AG68" s="63" t="s">
        <v>166</v>
      </c>
      <c r="AH68" s="63" t="s">
        <v>165</v>
      </c>
      <c r="AI68" s="63">
        <v>830</v>
      </c>
      <c r="AJ68" s="63">
        <v>30</v>
      </c>
      <c r="AK68" s="63" t="s">
        <v>164</v>
      </c>
      <c r="AL68" s="63">
        <v>250</v>
      </c>
      <c r="AM68" s="63">
        <v>10</v>
      </c>
      <c r="AN68" s="63">
        <v>60</v>
      </c>
      <c r="AO68" s="63">
        <v>70</v>
      </c>
      <c r="AP68" s="63">
        <v>0.12</v>
      </c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</row>
    <row r="69" spans="1:66" x14ac:dyDescent="0.25">
      <c r="A69" s="54" t="s">
        <v>219</v>
      </c>
      <c r="B69" s="57">
        <v>6884764</v>
      </c>
      <c r="C69" s="57">
        <v>384738</v>
      </c>
      <c r="D69" s="55" t="s">
        <v>217</v>
      </c>
      <c r="E69" s="61">
        <v>44.29092142070018</v>
      </c>
      <c r="F69" s="61">
        <v>1.2598542002203952</v>
      </c>
      <c r="G69" s="61">
        <v>20.778587776553362</v>
      </c>
      <c r="H69" s="58">
        <v>11.408175807408664</v>
      </c>
      <c r="I69" s="61">
        <v>0.15999830465372553</v>
      </c>
      <c r="J69" s="61">
        <v>5.4462999067559554</v>
      </c>
      <c r="K69" s="61">
        <v>12.927015342883784</v>
      </c>
      <c r="L69" s="61">
        <v>1.6953462744765622</v>
      </c>
      <c r="M69" s="61">
        <v>0.53933203356785631</v>
      </c>
      <c r="N69" s="61">
        <v>8.1588539459184539E-2</v>
      </c>
      <c r="O69" s="62">
        <f t="shared" si="1"/>
        <v>50.029039360967744</v>
      </c>
      <c r="P69" s="59">
        <f t="shared" si="2"/>
        <v>0.62213156552779192</v>
      </c>
      <c r="Q69" s="63" t="s">
        <v>164</v>
      </c>
      <c r="R69" s="63">
        <v>120</v>
      </c>
      <c r="S69" s="63" t="s">
        <v>165</v>
      </c>
      <c r="T69" s="63" t="s">
        <v>165</v>
      </c>
      <c r="U69" s="63">
        <v>300</v>
      </c>
      <c r="V69" s="63">
        <v>90</v>
      </c>
      <c r="W69" s="63">
        <v>50</v>
      </c>
      <c r="X69" s="63" t="s">
        <v>165</v>
      </c>
      <c r="Y69" s="63" t="s">
        <v>165</v>
      </c>
      <c r="Z69" s="63" t="s">
        <v>164</v>
      </c>
      <c r="AA69" s="63" t="s">
        <v>166</v>
      </c>
      <c r="AB69" s="63">
        <v>40</v>
      </c>
      <c r="AC69" s="63" t="s">
        <v>165</v>
      </c>
      <c r="AD69" s="63" t="s">
        <v>164</v>
      </c>
      <c r="AE69" s="63">
        <v>900</v>
      </c>
      <c r="AF69" s="63" t="s">
        <v>167</v>
      </c>
      <c r="AG69" s="63">
        <v>30</v>
      </c>
      <c r="AH69" s="63" t="s">
        <v>165</v>
      </c>
      <c r="AI69" s="63">
        <v>640</v>
      </c>
      <c r="AJ69" s="63" t="s">
        <v>165</v>
      </c>
      <c r="AK69" s="63" t="s">
        <v>164</v>
      </c>
      <c r="AL69" s="63">
        <v>480</v>
      </c>
      <c r="AM69" s="63">
        <v>10</v>
      </c>
      <c r="AN69" s="63">
        <v>100</v>
      </c>
      <c r="AO69" s="63">
        <v>60</v>
      </c>
      <c r="AP69" s="63">
        <v>0.1</v>
      </c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</row>
    <row r="70" spans="1:66" x14ac:dyDescent="0.25">
      <c r="A70" s="54" t="s">
        <v>220</v>
      </c>
      <c r="B70" s="57">
        <v>6884761</v>
      </c>
      <c r="C70" s="57">
        <v>384741</v>
      </c>
      <c r="D70" s="55" t="s">
        <v>217</v>
      </c>
      <c r="E70" s="61">
        <v>44.009340758038398</v>
      </c>
      <c r="F70" s="61">
        <v>1.3260917803442556</v>
      </c>
      <c r="G70" s="61">
        <v>20.942740307906892</v>
      </c>
      <c r="H70" s="58">
        <v>11.254246135314196</v>
      </c>
      <c r="I70" s="61">
        <v>0.15004385084373251</v>
      </c>
      <c r="J70" s="61">
        <v>5.4522976785469002</v>
      </c>
      <c r="K70" s="61">
        <v>13.028455499318465</v>
      </c>
      <c r="L70" s="61">
        <v>1.7329008125614178</v>
      </c>
      <c r="M70" s="61">
        <v>0.55896617673475002</v>
      </c>
      <c r="N70" s="61">
        <v>0.1511004976806602</v>
      </c>
      <c r="O70" s="62">
        <f t="shared" si="1"/>
        <v>50.396166900042601</v>
      </c>
      <c r="P70" s="59">
        <f t="shared" si="2"/>
        <v>0.62209889001009078</v>
      </c>
      <c r="Q70" s="63" t="s">
        <v>164</v>
      </c>
      <c r="R70" s="63">
        <v>140</v>
      </c>
      <c r="S70" s="63" t="s">
        <v>165</v>
      </c>
      <c r="T70" s="63" t="s">
        <v>165</v>
      </c>
      <c r="U70" s="63">
        <v>300</v>
      </c>
      <c r="V70" s="63">
        <v>90</v>
      </c>
      <c r="W70" s="63">
        <v>50</v>
      </c>
      <c r="X70" s="63" t="s">
        <v>165</v>
      </c>
      <c r="Y70" s="63" t="s">
        <v>165</v>
      </c>
      <c r="Z70" s="63" t="s">
        <v>164</v>
      </c>
      <c r="AA70" s="63" t="s">
        <v>166</v>
      </c>
      <c r="AB70" s="63">
        <v>40</v>
      </c>
      <c r="AC70" s="63" t="s">
        <v>165</v>
      </c>
      <c r="AD70" s="63" t="s">
        <v>164</v>
      </c>
      <c r="AE70" s="63">
        <v>700.00000000000011</v>
      </c>
      <c r="AF70" s="63" t="s">
        <v>167</v>
      </c>
      <c r="AG70" s="63">
        <v>30</v>
      </c>
      <c r="AH70" s="63" t="s">
        <v>165</v>
      </c>
      <c r="AI70" s="63">
        <v>660</v>
      </c>
      <c r="AJ70" s="63">
        <v>30</v>
      </c>
      <c r="AK70" s="63" t="s">
        <v>164</v>
      </c>
      <c r="AL70" s="63">
        <v>500</v>
      </c>
      <c r="AM70" s="63" t="s">
        <v>164</v>
      </c>
      <c r="AN70" s="63">
        <v>90</v>
      </c>
      <c r="AO70" s="63">
        <v>60</v>
      </c>
      <c r="AP70" s="63">
        <v>0.08</v>
      </c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</row>
  </sheetData>
  <mergeCells count="5">
    <mergeCell ref="AQ1:AS1"/>
    <mergeCell ref="AV1:BN1"/>
    <mergeCell ref="E1:N1"/>
    <mergeCell ref="Q1:AO1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D204-1C25-4D57-903A-878ADC910D1C}">
  <dimension ref="A1:AC321"/>
  <sheetViews>
    <sheetView zoomScale="85" zoomScaleNormal="85" workbookViewId="0">
      <pane ySplit="1" topLeftCell="A2" activePane="bottomLeft" state="frozen"/>
      <selection pane="bottomLeft" activeCell="A3" sqref="A3"/>
    </sheetView>
  </sheetViews>
  <sheetFormatPr defaultColWidth="8.7109375" defaultRowHeight="15" x14ac:dyDescent="0.25"/>
  <cols>
    <col min="1" max="1" width="15.85546875" bestFit="1" customWidth="1"/>
    <col min="2" max="2" width="13.42578125" bestFit="1" customWidth="1"/>
    <col min="3" max="3" width="31.5703125" customWidth="1"/>
    <col min="4" max="4" width="52.140625" customWidth="1"/>
    <col min="5" max="5" width="22.28515625" bestFit="1" customWidth="1"/>
    <col min="27" max="27" width="31.7109375" bestFit="1" customWidth="1"/>
    <col min="28" max="28" width="19.140625" customWidth="1"/>
    <col min="29" max="29" width="25.140625" bestFit="1" customWidth="1"/>
  </cols>
  <sheetData>
    <row r="1" spans="1:29" x14ac:dyDescent="0.25">
      <c r="A1" s="74" t="s">
        <v>222</v>
      </c>
      <c r="B1" s="72" t="s">
        <v>84</v>
      </c>
      <c r="C1" s="72" t="s">
        <v>86</v>
      </c>
      <c r="D1" s="72" t="s">
        <v>223</v>
      </c>
      <c r="E1" s="72" t="s">
        <v>417</v>
      </c>
      <c r="F1" s="72" t="s">
        <v>87</v>
      </c>
      <c r="G1" s="72" t="s">
        <v>88</v>
      </c>
      <c r="H1" s="72" t="s">
        <v>89</v>
      </c>
      <c r="I1" s="72" t="s">
        <v>224</v>
      </c>
      <c r="J1" s="72" t="s">
        <v>91</v>
      </c>
      <c r="K1" s="72" t="s">
        <v>92</v>
      </c>
      <c r="L1" s="72" t="s">
        <v>93</v>
      </c>
      <c r="M1" s="72" t="s">
        <v>94</v>
      </c>
      <c r="N1" s="72" t="s">
        <v>95</v>
      </c>
      <c r="O1" s="72" t="s">
        <v>225</v>
      </c>
      <c r="P1" s="72" t="s">
        <v>226</v>
      </c>
      <c r="Q1" s="72" t="s">
        <v>227</v>
      </c>
      <c r="R1" s="72" t="s">
        <v>228</v>
      </c>
      <c r="S1" s="76" t="s">
        <v>229</v>
      </c>
      <c r="T1" s="72" t="s">
        <v>230</v>
      </c>
      <c r="U1" s="72" t="s">
        <v>231</v>
      </c>
      <c r="V1" s="72" t="s">
        <v>103</v>
      </c>
      <c r="W1" s="74" t="s">
        <v>232</v>
      </c>
      <c r="X1" s="74" t="s">
        <v>233</v>
      </c>
      <c r="Y1" s="74" t="s">
        <v>234</v>
      </c>
      <c r="Z1" s="72" t="s">
        <v>415</v>
      </c>
      <c r="AA1" s="72" t="s">
        <v>413</v>
      </c>
      <c r="AB1" s="72" t="s">
        <v>416</v>
      </c>
      <c r="AC1" s="72" t="s">
        <v>414</v>
      </c>
    </row>
    <row r="2" spans="1:29" x14ac:dyDescent="0.25">
      <c r="A2" s="75" t="s">
        <v>235</v>
      </c>
      <c r="B2" s="72" t="s">
        <v>148</v>
      </c>
      <c r="C2" s="72" t="s">
        <v>236</v>
      </c>
      <c r="D2" s="72"/>
      <c r="E2" s="72"/>
      <c r="F2" s="72">
        <v>55.62925645</v>
      </c>
      <c r="G2" s="72">
        <v>2.8799999999999999E-2</v>
      </c>
      <c r="H2" s="72">
        <v>0.47283207999999999</v>
      </c>
      <c r="I2" s="72">
        <v>18.181073675</v>
      </c>
      <c r="J2" s="72">
        <v>0.65264999999999995</v>
      </c>
      <c r="K2" s="72">
        <v>20.76741397</v>
      </c>
      <c r="L2" s="72">
        <v>0.96555867500000003</v>
      </c>
      <c r="M2" s="72">
        <v>0</v>
      </c>
      <c r="N2" s="72">
        <v>1.435E-2</v>
      </c>
      <c r="O2" s="72">
        <v>2.6749999999999999E-2</v>
      </c>
      <c r="P2" s="72">
        <v>8.1500000000000003E-2</v>
      </c>
      <c r="Q2" s="72">
        <v>3.9852774000000007E-3</v>
      </c>
      <c r="R2" s="72">
        <v>4.3E-3</v>
      </c>
      <c r="S2" s="72">
        <v>0</v>
      </c>
      <c r="T2" s="72">
        <v>2.7499999999999998E-3</v>
      </c>
      <c r="U2" s="72">
        <v>0</v>
      </c>
      <c r="V2" s="72">
        <v>1.15E-3</v>
      </c>
      <c r="W2" s="73">
        <v>2.1665184909569186</v>
      </c>
      <c r="X2" s="73">
        <v>64.833812286453593</v>
      </c>
      <c r="Y2" s="73">
        <v>32.999669222589475</v>
      </c>
      <c r="Z2" s="92">
        <f>100*(K2/40.3044)/((K2/40.3044)+(I2/71.844))</f>
        <v>67.063101708344249</v>
      </c>
      <c r="AA2" s="80">
        <f>10^((LOG(X2)-LOG(36268.9182-188.1602*X2))/0.4602+6.1409)</f>
        <v>3.6065136895897929</v>
      </c>
      <c r="AB2" s="80">
        <f>(K2/40.3044)/(I2/71.844)</f>
        <v>2.0361085951233626</v>
      </c>
      <c r="AC2" s="93"/>
    </row>
    <row r="3" spans="1:29" x14ac:dyDescent="0.25">
      <c r="A3" s="75" t="s">
        <v>237</v>
      </c>
      <c r="B3" s="72" t="s">
        <v>148</v>
      </c>
      <c r="C3" s="72" t="s">
        <v>236</v>
      </c>
      <c r="D3" s="72"/>
      <c r="E3" s="72"/>
      <c r="F3" s="72">
        <v>56.228792499999997</v>
      </c>
      <c r="G3" s="72">
        <v>4.9699999999999994E-2</v>
      </c>
      <c r="H3" s="72">
        <v>0.39562992000000002</v>
      </c>
      <c r="I3" s="72">
        <v>18.501026759999998</v>
      </c>
      <c r="J3" s="72">
        <v>0.68684999999999996</v>
      </c>
      <c r="K3" s="72">
        <v>20.790054949999998</v>
      </c>
      <c r="L3" s="72">
        <v>0.77901387499999997</v>
      </c>
      <c r="M3" s="72">
        <v>0</v>
      </c>
      <c r="N3" s="72">
        <v>0</v>
      </c>
      <c r="O3" s="72">
        <v>1.8450000000000001E-2</v>
      </c>
      <c r="P3" s="72">
        <v>6.8399999999999989E-2</v>
      </c>
      <c r="Q3" s="72">
        <v>0</v>
      </c>
      <c r="R3" s="72">
        <v>4.5999999999999999E-3</v>
      </c>
      <c r="S3" s="72">
        <v>6.4000000000000003E-3</v>
      </c>
      <c r="T3" s="72">
        <v>1.4199999999999999E-2</v>
      </c>
      <c r="U3" s="72">
        <v>0</v>
      </c>
      <c r="V3" s="72">
        <v>1.8E-3</v>
      </c>
      <c r="W3" s="73">
        <v>1.7431883711528064</v>
      </c>
      <c r="X3" s="73">
        <v>64.727699744254906</v>
      </c>
      <c r="Y3" s="73">
        <v>33.529111884592304</v>
      </c>
      <c r="Z3" s="92">
        <f t="shared" ref="Z3:Z66" si="0">100*(K3/40.3044)/((K3/40.3044)+(I3/71.844))</f>
        <v>66.700831035132992</v>
      </c>
      <c r="AA3" s="80">
        <v>3.5872304234176804</v>
      </c>
      <c r="AB3" s="80">
        <f t="shared" ref="AB3:AB66" si="1">(K3/40.3044)/(I3/71.844)</f>
        <v>2.0030779478462994</v>
      </c>
      <c r="AC3" s="93"/>
    </row>
    <row r="4" spans="1:29" x14ac:dyDescent="0.25">
      <c r="A4" s="75" t="s">
        <v>238</v>
      </c>
      <c r="B4" s="72" t="s">
        <v>148</v>
      </c>
      <c r="C4" s="72" t="s">
        <v>236</v>
      </c>
      <c r="D4" s="72"/>
      <c r="E4" s="72"/>
      <c r="F4" s="72">
        <v>56.119759299999998</v>
      </c>
      <c r="G4" s="72">
        <v>3.1649999999999998E-2</v>
      </c>
      <c r="H4" s="72">
        <v>0.43719648</v>
      </c>
      <c r="I4" s="72">
        <v>18.272898550000001</v>
      </c>
      <c r="J4" s="72">
        <v>0.67725000000000002</v>
      </c>
      <c r="K4" s="72">
        <v>20.762277359999999</v>
      </c>
      <c r="L4" s="72">
        <v>0.93182715000000005</v>
      </c>
      <c r="M4" s="72">
        <v>0</v>
      </c>
      <c r="N4" s="72">
        <v>1E-3</v>
      </c>
      <c r="O4" s="72">
        <v>1.78E-2</v>
      </c>
      <c r="P4" s="72">
        <v>1.7100000000000001E-2</v>
      </c>
      <c r="Q4" s="72">
        <v>0</v>
      </c>
      <c r="R4" s="72">
        <v>4.4499999999999991E-3</v>
      </c>
      <c r="S4" s="72">
        <v>0</v>
      </c>
      <c r="T4" s="72">
        <v>9.6499999999999989E-3</v>
      </c>
      <c r="U4" s="72">
        <v>0</v>
      </c>
      <c r="V4" s="72">
        <v>0</v>
      </c>
      <c r="W4" s="73">
        <v>2.0884773756687078</v>
      </c>
      <c r="X4" s="73">
        <v>64.744787915986763</v>
      </c>
      <c r="Y4" s="73">
        <v>33.166734708344528</v>
      </c>
      <c r="Z4" s="92">
        <f t="shared" si="0"/>
        <v>66.946253681916048</v>
      </c>
      <c r="AA4" s="80">
        <v>3.5903298386703324</v>
      </c>
      <c r="AB4" s="80">
        <f t="shared" si="1"/>
        <v>2.0253756726295586</v>
      </c>
      <c r="AC4" s="93"/>
    </row>
    <row r="5" spans="1:29" x14ac:dyDescent="0.25">
      <c r="A5" s="75" t="s">
        <v>239</v>
      </c>
      <c r="B5" s="72" t="s">
        <v>157</v>
      </c>
      <c r="C5" s="72" t="s">
        <v>236</v>
      </c>
      <c r="D5" s="72"/>
      <c r="E5" s="72"/>
      <c r="F5" s="72">
        <v>53.112846400000002</v>
      </c>
      <c r="G5" s="72">
        <v>0.2671</v>
      </c>
      <c r="H5" s="72">
        <v>1.9173946399999999</v>
      </c>
      <c r="I5" s="72">
        <v>16.590767469999999</v>
      </c>
      <c r="J5" s="72">
        <v>0.35020000000000001</v>
      </c>
      <c r="K5" s="72">
        <v>25.800443979999997</v>
      </c>
      <c r="L5" s="72">
        <v>1.45937425</v>
      </c>
      <c r="M5" s="72">
        <v>9.4840199999999993E-3</v>
      </c>
      <c r="N5" s="72">
        <v>1.175E-2</v>
      </c>
      <c r="O5" s="72">
        <v>0.14250000000000002</v>
      </c>
      <c r="P5" s="72">
        <v>0.19855</v>
      </c>
      <c r="Q5" s="72">
        <v>0</v>
      </c>
      <c r="R5" s="72">
        <v>5.9500000000000004E-3</v>
      </c>
      <c r="S5" s="72">
        <v>1.3950000000000001E-2</v>
      </c>
      <c r="T5" s="72">
        <v>1.6150000000000001E-2</v>
      </c>
      <c r="U5" s="72">
        <v>1.9349999999999999E-2</v>
      </c>
      <c r="V5" s="72">
        <v>6.7499999999999999E-3</v>
      </c>
      <c r="W5" s="73">
        <v>2.8850850996526707</v>
      </c>
      <c r="X5" s="73">
        <v>70.966688034856432</v>
      </c>
      <c r="Y5" s="73">
        <v>26.148226865490894</v>
      </c>
      <c r="Z5" s="92">
        <f t="shared" si="0"/>
        <v>73.489112995817024</v>
      </c>
      <c r="AA5" s="80">
        <v>4.8836801453855232</v>
      </c>
      <c r="AB5" s="80">
        <f t="shared" si="1"/>
        <v>2.7720352391159788</v>
      </c>
      <c r="AC5" s="93"/>
    </row>
    <row r="6" spans="1:29" x14ac:dyDescent="0.25">
      <c r="A6" s="75" t="s">
        <v>240</v>
      </c>
      <c r="B6" s="72" t="s">
        <v>157</v>
      </c>
      <c r="C6" s="72" t="s">
        <v>236</v>
      </c>
      <c r="D6" s="72"/>
      <c r="E6" s="72"/>
      <c r="F6" s="72">
        <v>52.528689307</v>
      </c>
      <c r="G6" s="72">
        <v>0.22030499999999997</v>
      </c>
      <c r="H6" s="72">
        <v>1.8373675488000001</v>
      </c>
      <c r="I6" s="72">
        <v>19.4705032241</v>
      </c>
      <c r="J6" s="72">
        <v>0.426875</v>
      </c>
      <c r="K6" s="72">
        <v>23.154559711899999</v>
      </c>
      <c r="L6" s="72">
        <v>1.4057406270000001</v>
      </c>
      <c r="M6" s="72">
        <v>6.7135067999999996E-3</v>
      </c>
      <c r="N6" s="72">
        <v>0</v>
      </c>
      <c r="O6" s="72">
        <v>0.13074249999999998</v>
      </c>
      <c r="P6" s="72">
        <v>0.27683649999999999</v>
      </c>
      <c r="Q6" s="72">
        <v>1.8038882550000003E-2</v>
      </c>
      <c r="R6" s="72">
        <v>8.6999999999999994E-3</v>
      </c>
      <c r="S6" s="72">
        <v>7.3959999999999998E-3</v>
      </c>
      <c r="T6" s="72">
        <v>2.6235E-3</v>
      </c>
      <c r="U6" s="72">
        <v>4.6199999999999998E-2</v>
      </c>
      <c r="V6" s="72">
        <v>6.7499999999999999E-3</v>
      </c>
      <c r="W6" s="73">
        <v>2.8597073008120759</v>
      </c>
      <c r="X6" s="73">
        <v>65.53726661363018</v>
      </c>
      <c r="Y6" s="73">
        <v>31.603026085557719</v>
      </c>
      <c r="Z6" s="92">
        <f t="shared" si="0"/>
        <v>67.946788973078171</v>
      </c>
      <c r="AA6" s="80">
        <v>3.7365916891603717</v>
      </c>
      <c r="AB6" s="80">
        <f t="shared" si="1"/>
        <v>2.1198122370956511</v>
      </c>
      <c r="AC6" s="93"/>
    </row>
    <row r="7" spans="1:29" x14ac:dyDescent="0.25">
      <c r="A7" s="75" t="s">
        <v>241</v>
      </c>
      <c r="B7" s="72" t="s">
        <v>157</v>
      </c>
      <c r="C7" s="72" t="s">
        <v>236</v>
      </c>
      <c r="D7" s="72"/>
      <c r="E7" s="72"/>
      <c r="F7" s="72">
        <v>53.172931900000002</v>
      </c>
      <c r="G7" s="72">
        <v>0.23865</v>
      </c>
      <c r="H7" s="72">
        <v>2.0006274399999997</v>
      </c>
      <c r="I7" s="72">
        <v>16.128724824999999</v>
      </c>
      <c r="J7" s="72">
        <v>0.33845000000000003</v>
      </c>
      <c r="K7" s="72">
        <v>26.186238299999999</v>
      </c>
      <c r="L7" s="72">
        <v>1.4620648000000001</v>
      </c>
      <c r="M7" s="72">
        <v>1.4250599999999999E-3</v>
      </c>
      <c r="N7" s="72">
        <v>1.175E-2</v>
      </c>
      <c r="O7" s="72">
        <v>0.12434999999999999</v>
      </c>
      <c r="P7" s="72">
        <v>0.1681</v>
      </c>
      <c r="Q7" s="72">
        <v>0</v>
      </c>
      <c r="R7" s="72">
        <v>5.9999999999999995E-4</v>
      </c>
      <c r="S7" s="72">
        <v>1.125E-2</v>
      </c>
      <c r="T7" s="72">
        <v>1.01E-2</v>
      </c>
      <c r="U7" s="72">
        <v>3.6449999999999996E-2</v>
      </c>
      <c r="V7" s="72">
        <v>4.4999999999999997E-3</v>
      </c>
      <c r="W7" s="73">
        <v>2.8807492608459855</v>
      </c>
      <c r="X7" s="73">
        <v>71.787257586328607</v>
      </c>
      <c r="Y7" s="73">
        <v>25.331993152825401</v>
      </c>
      <c r="Z7" s="92">
        <f t="shared" si="0"/>
        <v>74.320019582631161</v>
      </c>
      <c r="AA7" s="80">
        <v>5.0813176781306018</v>
      </c>
      <c r="AB7" s="80">
        <f t="shared" si="1"/>
        <v>2.894083966371106</v>
      </c>
      <c r="AC7" s="93"/>
    </row>
    <row r="8" spans="1:29" x14ac:dyDescent="0.25">
      <c r="A8" s="75" t="s">
        <v>242</v>
      </c>
      <c r="B8" s="72" t="s">
        <v>157</v>
      </c>
      <c r="C8" s="72" t="s">
        <v>236</v>
      </c>
      <c r="D8" s="72"/>
      <c r="E8" s="72"/>
      <c r="F8" s="72">
        <v>53.269242361749995</v>
      </c>
      <c r="G8" s="72">
        <v>0.31818750000000001</v>
      </c>
      <c r="H8" s="72">
        <v>2.1063024443999998</v>
      </c>
      <c r="I8" s="72">
        <v>15.519568918825</v>
      </c>
      <c r="J8" s="72">
        <v>0.32179824999999995</v>
      </c>
      <c r="K8" s="72">
        <v>26.252118315449998</v>
      </c>
      <c r="L8" s="72">
        <v>1.5306817970000002</v>
      </c>
      <c r="M8" s="72">
        <v>5.7882005999999996E-3</v>
      </c>
      <c r="N8" s="72">
        <v>4.9379999999999997E-3</v>
      </c>
      <c r="O8" s="72">
        <v>0.12776425</v>
      </c>
      <c r="P8" s="72">
        <v>0.16811274999999998</v>
      </c>
      <c r="Q8" s="72">
        <v>0</v>
      </c>
      <c r="R8" s="72">
        <v>1.542175E-2</v>
      </c>
      <c r="S8" s="72">
        <v>4.7449999999999992E-3</v>
      </c>
      <c r="T8" s="72">
        <v>1.017675E-2</v>
      </c>
      <c r="U8" s="72">
        <v>5.7799499999999997E-2</v>
      </c>
      <c r="V8" s="72">
        <v>1.4974749999999998E-2</v>
      </c>
      <c r="W8" s="73">
        <v>3.0355867597446511</v>
      </c>
      <c r="X8" s="73">
        <v>72.43650611861608</v>
      </c>
      <c r="Y8" s="73">
        <v>24.527907121639263</v>
      </c>
      <c r="Z8" s="92">
        <f t="shared" si="0"/>
        <v>75.094925385865452</v>
      </c>
      <c r="AA8" s="80">
        <v>5.2426583213527671</v>
      </c>
      <c r="AB8" s="80">
        <f t="shared" si="1"/>
        <v>3.0152459508491627</v>
      </c>
      <c r="AC8" s="93"/>
    </row>
    <row r="9" spans="1:29" x14ac:dyDescent="0.25">
      <c r="A9" s="75" t="s">
        <v>243</v>
      </c>
      <c r="B9" s="72" t="s">
        <v>157</v>
      </c>
      <c r="C9" s="72" t="s">
        <v>236</v>
      </c>
      <c r="D9" s="72"/>
      <c r="E9" s="72"/>
      <c r="F9" s="72">
        <v>53.048097190500002</v>
      </c>
      <c r="G9" s="72">
        <v>0.25611299999999998</v>
      </c>
      <c r="H9" s="72">
        <v>1.8316262299999999</v>
      </c>
      <c r="I9" s="72">
        <v>17.696734692474998</v>
      </c>
      <c r="J9" s="72">
        <v>0.39399899999999999</v>
      </c>
      <c r="K9" s="72">
        <v>24.633891672449998</v>
      </c>
      <c r="L9" s="72">
        <v>1.2450385597500002</v>
      </c>
      <c r="M9" s="72">
        <v>1.9656000000000001E-3</v>
      </c>
      <c r="N9" s="72">
        <v>2.1914999999999999E-3</v>
      </c>
      <c r="O9" s="72">
        <v>0.1207305</v>
      </c>
      <c r="P9" s="72">
        <v>0.22336824999999999</v>
      </c>
      <c r="Q9" s="72">
        <v>0</v>
      </c>
      <c r="R9" s="72">
        <v>2.4651000000000003E-2</v>
      </c>
      <c r="S9" s="72">
        <v>1.64175E-3</v>
      </c>
      <c r="T9" s="72">
        <v>1.0890000000000001E-3</v>
      </c>
      <c r="U9" s="72">
        <v>1.28085E-2</v>
      </c>
      <c r="V9" s="72">
        <v>4.2865000000000004E-3</v>
      </c>
      <c r="W9" s="73">
        <v>2.5079402061112113</v>
      </c>
      <c r="X9" s="73">
        <v>69.040322661287291</v>
      </c>
      <c r="Y9" s="73">
        <v>28.451737132601501</v>
      </c>
      <c r="Z9" s="92">
        <f t="shared" si="0"/>
        <v>71.275035002954894</v>
      </c>
      <c r="AA9" s="80">
        <v>4.4459690938065339</v>
      </c>
      <c r="AB9" s="80">
        <f t="shared" si="1"/>
        <v>2.481292318729956</v>
      </c>
      <c r="AC9" s="93"/>
    </row>
    <row r="10" spans="1:29" x14ac:dyDescent="0.25">
      <c r="A10" s="75" t="s">
        <v>244</v>
      </c>
      <c r="B10" s="72" t="s">
        <v>157</v>
      </c>
      <c r="C10" s="72" t="s">
        <v>236</v>
      </c>
      <c r="D10" s="72"/>
      <c r="E10" s="72"/>
      <c r="F10" s="72">
        <v>53.223883915499997</v>
      </c>
      <c r="G10" s="72">
        <v>0.20345350000000001</v>
      </c>
      <c r="H10" s="72">
        <v>1.8807228664</v>
      </c>
      <c r="I10" s="72">
        <v>16.112495721750001</v>
      </c>
      <c r="J10" s="72">
        <v>0.31709149999999997</v>
      </c>
      <c r="K10" s="72">
        <v>25.7159228079</v>
      </c>
      <c r="L10" s="72">
        <v>1.5872645617500001</v>
      </c>
      <c r="M10" s="72">
        <v>7.3945872000000003E-3</v>
      </c>
      <c r="N10" s="72">
        <v>4.2195000000000002E-3</v>
      </c>
      <c r="O10" s="72">
        <v>0.13493450000000001</v>
      </c>
      <c r="P10" s="72">
        <v>0.19793899999999998</v>
      </c>
      <c r="Q10" s="72">
        <v>9.3645327249999993E-3</v>
      </c>
      <c r="R10" s="72">
        <v>5.032E-3</v>
      </c>
      <c r="S10" s="72">
        <v>0</v>
      </c>
      <c r="T10" s="72">
        <v>1.1528E-2</v>
      </c>
      <c r="U10" s="72">
        <v>3.3467999999999998E-2</v>
      </c>
      <c r="V10" s="72">
        <v>8.2909999999999998E-3</v>
      </c>
      <c r="W10" s="73">
        <v>3.1622462666083195</v>
      </c>
      <c r="X10" s="73">
        <v>71.282658956158969</v>
      </c>
      <c r="Y10" s="73">
        <v>25.555094777232707</v>
      </c>
      <c r="Z10" s="92">
        <f t="shared" si="0"/>
        <v>73.991979277555885</v>
      </c>
      <c r="AA10" s="80">
        <v>4.9589666754263302</v>
      </c>
      <c r="AB10" s="80">
        <f t="shared" si="1"/>
        <v>2.844967714659774</v>
      </c>
      <c r="AC10" s="93"/>
    </row>
    <row r="11" spans="1:29" x14ac:dyDescent="0.25">
      <c r="A11" s="75" t="s">
        <v>245</v>
      </c>
      <c r="B11" s="72" t="s">
        <v>157</v>
      </c>
      <c r="C11" s="72" t="s">
        <v>236</v>
      </c>
      <c r="D11" s="72"/>
      <c r="E11" s="72"/>
      <c r="F11" s="72">
        <v>53.087151300000002</v>
      </c>
      <c r="G11" s="72">
        <v>0.26629999999999998</v>
      </c>
      <c r="H11" s="72">
        <v>1.92212944</v>
      </c>
      <c r="I11" s="72">
        <v>16.371897220000001</v>
      </c>
      <c r="J11" s="72">
        <v>0.35620000000000002</v>
      </c>
      <c r="K11" s="72">
        <v>26.164893939999999</v>
      </c>
      <c r="L11" s="72">
        <v>1.4919598000000001</v>
      </c>
      <c r="M11" s="72">
        <v>3.9115440000000001E-2</v>
      </c>
      <c r="N11" s="72">
        <v>2.4199999999999999E-2</v>
      </c>
      <c r="O11" s="72">
        <v>0.17169999999999999</v>
      </c>
      <c r="P11" s="72">
        <v>6.0499999999999998E-2</v>
      </c>
      <c r="Q11" s="72">
        <v>0</v>
      </c>
      <c r="R11" s="72">
        <v>4.6600000000000003E-2</v>
      </c>
      <c r="S11" s="72">
        <v>5.4999999999999997E-3</v>
      </c>
      <c r="T11" s="72">
        <v>0</v>
      </c>
      <c r="U11" s="72">
        <v>0</v>
      </c>
      <c r="V11" s="72">
        <v>0</v>
      </c>
      <c r="W11" s="73">
        <v>2.9278816399897019</v>
      </c>
      <c r="X11" s="73">
        <v>71.441535903734348</v>
      </c>
      <c r="Y11" s="73">
        <v>25.630582456275945</v>
      </c>
      <c r="Z11" s="92">
        <f t="shared" si="0"/>
        <v>74.01770088959465</v>
      </c>
      <c r="AA11" s="80">
        <v>4.9972067548387145</v>
      </c>
      <c r="AB11" s="80">
        <f t="shared" si="1"/>
        <v>2.8487741048270885</v>
      </c>
      <c r="AC11" s="93"/>
    </row>
    <row r="12" spans="1:29" x14ac:dyDescent="0.25">
      <c r="A12" s="75" t="s">
        <v>246</v>
      </c>
      <c r="B12" s="72" t="s">
        <v>157</v>
      </c>
      <c r="C12" s="72" t="s">
        <v>236</v>
      </c>
      <c r="D12" s="72"/>
      <c r="E12" s="72"/>
      <c r="F12" s="72">
        <v>53.247897598499996</v>
      </c>
      <c r="G12" s="72">
        <v>9.0634500000000007E-2</v>
      </c>
      <c r="H12" s="72">
        <v>1.3789990368</v>
      </c>
      <c r="I12" s="72">
        <v>17.519325763499999</v>
      </c>
      <c r="J12" s="72">
        <v>0.41708699999999999</v>
      </c>
      <c r="K12" s="72">
        <v>25.1575408854</v>
      </c>
      <c r="L12" s="72">
        <v>1.2056444235000001</v>
      </c>
      <c r="M12" s="72">
        <v>0</v>
      </c>
      <c r="N12" s="72">
        <v>5.3955000000000001E-3</v>
      </c>
      <c r="O12" s="72">
        <v>5.7370500000000005E-2</v>
      </c>
      <c r="P12" s="72">
        <v>2.5591500000000003E-2</v>
      </c>
      <c r="Q12" s="72">
        <v>4.5412653602250011E-2</v>
      </c>
      <c r="R12" s="72">
        <v>1.0296E-2</v>
      </c>
      <c r="S12" s="72">
        <v>1.0197000000000001E-2</v>
      </c>
      <c r="T12" s="72">
        <v>6.3854999999999997E-3</v>
      </c>
      <c r="U12" s="72">
        <v>3.6184500000000001E-2</v>
      </c>
      <c r="V12" s="72">
        <v>2.475E-4</v>
      </c>
      <c r="W12" s="73">
        <v>2.4010685086073926</v>
      </c>
      <c r="X12" s="73">
        <v>69.709008633123332</v>
      </c>
      <c r="Y12" s="73">
        <v>27.889922858269276</v>
      </c>
      <c r="Z12" s="92">
        <f t="shared" si="0"/>
        <v>71.907734541027622</v>
      </c>
      <c r="AA12" s="80">
        <v>4.5938552502634638</v>
      </c>
      <c r="AB12" s="80">
        <f t="shared" si="1"/>
        <v>2.5596986702993387</v>
      </c>
      <c r="AC12" s="93"/>
    </row>
    <row r="13" spans="1:29" x14ac:dyDescent="0.25">
      <c r="A13" s="75" t="s">
        <v>247</v>
      </c>
      <c r="B13" s="72" t="s">
        <v>157</v>
      </c>
      <c r="C13" s="72" t="s">
        <v>236</v>
      </c>
      <c r="D13" s="72"/>
      <c r="E13" s="72"/>
      <c r="F13" s="72">
        <v>53.188030702249996</v>
      </c>
      <c r="G13" s="72">
        <v>0.23830950000000001</v>
      </c>
      <c r="H13" s="72">
        <v>1.8677769263999999</v>
      </c>
      <c r="I13" s="72">
        <v>16.34482775</v>
      </c>
      <c r="J13" s="72">
        <v>0.34249825</v>
      </c>
      <c r="K13" s="72">
        <v>25.828271439999998</v>
      </c>
      <c r="L13" s="72">
        <v>1.478357575</v>
      </c>
      <c r="M13" s="72">
        <v>1.4250599999999999E-3</v>
      </c>
      <c r="N13" s="72">
        <v>5.1000000000000004E-3</v>
      </c>
      <c r="O13" s="72">
        <v>0.12713150000000001</v>
      </c>
      <c r="P13" s="72">
        <v>0.1681</v>
      </c>
      <c r="Q13" s="72">
        <v>0</v>
      </c>
      <c r="R13" s="72">
        <v>1.157175E-2</v>
      </c>
      <c r="S13" s="72">
        <v>2.7417500000000003E-3</v>
      </c>
      <c r="T13" s="72">
        <v>7.2110000000000004E-3</v>
      </c>
      <c r="U13" s="72">
        <v>9.7999999999999997E-3</v>
      </c>
      <c r="V13" s="72">
        <v>0</v>
      </c>
      <c r="W13" s="73">
        <v>2.9307458247857801</v>
      </c>
      <c r="X13" s="73">
        <v>71.240902930396373</v>
      </c>
      <c r="Y13" s="73">
        <v>25.82835124481786</v>
      </c>
      <c r="Z13" s="92">
        <f t="shared" si="0"/>
        <v>73.799909495010553</v>
      </c>
      <c r="AA13" s="80">
        <v>4.9489592720037594</v>
      </c>
      <c r="AB13" s="80">
        <f t="shared" si="1"/>
        <v>2.8167807084848184</v>
      </c>
      <c r="AC13" s="93"/>
    </row>
    <row r="14" spans="1:29" x14ac:dyDescent="0.25">
      <c r="A14" s="75" t="s">
        <v>248</v>
      </c>
      <c r="B14" s="72" t="s">
        <v>157</v>
      </c>
      <c r="C14" s="72" t="s">
        <v>236</v>
      </c>
      <c r="D14" s="72"/>
      <c r="E14" s="72"/>
      <c r="F14" s="72">
        <v>52.950224749999997</v>
      </c>
      <c r="G14" s="72">
        <v>0.10575000000000001</v>
      </c>
      <c r="H14" s="72">
        <v>1.5101519999999999</v>
      </c>
      <c r="I14" s="72">
        <v>20.571841214999999</v>
      </c>
      <c r="J14" s="72">
        <v>0.50584999999999991</v>
      </c>
      <c r="K14" s="72">
        <v>23.167208240000001</v>
      </c>
      <c r="L14" s="72">
        <v>0.940247575</v>
      </c>
      <c r="M14" s="72">
        <v>9.3366E-4</v>
      </c>
      <c r="N14" s="72">
        <v>1.7100000000000001E-2</v>
      </c>
      <c r="O14" s="72">
        <v>8.829999999999999E-2</v>
      </c>
      <c r="P14" s="72">
        <v>0.23394999999999999</v>
      </c>
      <c r="Q14" s="72">
        <v>2.9049830900000011E-2</v>
      </c>
      <c r="R14" s="72">
        <v>2.1350000000000001E-2</v>
      </c>
      <c r="S14" s="72">
        <v>5.7499999999999999E-3</v>
      </c>
      <c r="T14" s="72">
        <v>7.4999999999999997E-3</v>
      </c>
      <c r="U14" s="72">
        <v>4.7600000000000003E-2</v>
      </c>
      <c r="V14" s="72">
        <v>6.7499999999999999E-3</v>
      </c>
      <c r="W14" s="73">
        <v>1.8944771327875489</v>
      </c>
      <c r="X14" s="73">
        <v>64.946575587329548</v>
      </c>
      <c r="Y14" s="73">
        <v>33.158947279882881</v>
      </c>
      <c r="Z14" s="92">
        <f t="shared" si="0"/>
        <v>66.748924872049102</v>
      </c>
      <c r="AA14" s="80">
        <v>3.627101988542023</v>
      </c>
      <c r="AB14" s="80">
        <f t="shared" si="1"/>
        <v>2.007421552993331</v>
      </c>
      <c r="AC14" s="93"/>
    </row>
    <row r="15" spans="1:29" x14ac:dyDescent="0.25">
      <c r="A15" s="75" t="s">
        <v>249</v>
      </c>
      <c r="B15" s="72" t="s">
        <v>159</v>
      </c>
      <c r="C15" s="72" t="s">
        <v>236</v>
      </c>
      <c r="D15" s="72"/>
      <c r="E15" s="72"/>
      <c r="F15" s="72">
        <v>52.295097400000003</v>
      </c>
      <c r="G15" s="72">
        <v>0.23619999999999999</v>
      </c>
      <c r="H15" s="72">
        <v>1.8965116800000001</v>
      </c>
      <c r="I15" s="72">
        <v>18.18826872</v>
      </c>
      <c r="J15" s="72">
        <v>0.35880000000000001</v>
      </c>
      <c r="K15" s="72">
        <v>24.693429719999997</v>
      </c>
      <c r="L15" s="72">
        <v>1.3353100000000002</v>
      </c>
      <c r="M15" s="72">
        <v>0</v>
      </c>
      <c r="N15" s="72">
        <v>1.1599999999999999E-2</v>
      </c>
      <c r="O15" s="72">
        <v>9.8900000000000002E-2</v>
      </c>
      <c r="P15" s="72">
        <v>0.40360000000000001</v>
      </c>
      <c r="Q15" s="72">
        <v>0</v>
      </c>
      <c r="R15" s="72">
        <v>9.1999999999999998E-3</v>
      </c>
      <c r="S15" s="72">
        <v>1.52E-2</v>
      </c>
      <c r="T15" s="72">
        <v>1.2999999999999999E-2</v>
      </c>
      <c r="U15" s="72">
        <v>0.1215</v>
      </c>
      <c r="V15" s="72">
        <v>5.4000000000000003E-3</v>
      </c>
      <c r="W15" s="73">
        <v>2.6614212074098149</v>
      </c>
      <c r="X15" s="73">
        <v>68.477569162906562</v>
      </c>
      <c r="Y15" s="73">
        <v>28.861009629683625</v>
      </c>
      <c r="Z15" s="92">
        <f t="shared" si="0"/>
        <v>70.760840383603352</v>
      </c>
      <c r="AA15" s="80">
        <v>4.3247368262742816</v>
      </c>
      <c r="AB15" s="80">
        <f t="shared" si="1"/>
        <v>2.4200709360990769</v>
      </c>
      <c r="AC15" s="93"/>
    </row>
    <row r="16" spans="1:29" x14ac:dyDescent="0.25">
      <c r="A16" s="75" t="s">
        <v>250</v>
      </c>
      <c r="B16" s="72" t="s">
        <v>159</v>
      </c>
      <c r="C16" s="72" t="s">
        <v>236</v>
      </c>
      <c r="D16" s="72"/>
      <c r="E16" s="72"/>
      <c r="F16" s="72">
        <v>53.966323312999997</v>
      </c>
      <c r="G16" s="72">
        <v>0.12431299999999999</v>
      </c>
      <c r="H16" s="72">
        <v>1.6159772719999999</v>
      </c>
      <c r="I16" s="72">
        <v>15.1329386474</v>
      </c>
      <c r="J16" s="72">
        <v>0.34059899999999999</v>
      </c>
      <c r="K16" s="72">
        <v>26.830373183599995</v>
      </c>
      <c r="L16" s="72">
        <v>1.2020600130000001</v>
      </c>
      <c r="M16" s="72">
        <v>0</v>
      </c>
      <c r="N16" s="72">
        <v>1.1564E-2</v>
      </c>
      <c r="O16" s="72">
        <v>2.1804999999999998E-2</v>
      </c>
      <c r="P16" s="72">
        <v>0.19991999999999999</v>
      </c>
      <c r="Q16" s="72">
        <v>0</v>
      </c>
      <c r="R16" s="72">
        <v>7.0069999999999993E-3</v>
      </c>
      <c r="S16" s="72">
        <v>4.8999999999999998E-3</v>
      </c>
      <c r="T16" s="72">
        <v>1.2201E-2</v>
      </c>
      <c r="U16" s="72">
        <v>4.4785999999999999E-2</v>
      </c>
      <c r="V16" s="72">
        <v>5.9779999999999989E-3</v>
      </c>
      <c r="W16" s="73">
        <v>2.3749748475323931</v>
      </c>
      <c r="X16" s="73">
        <v>73.755597684054663</v>
      </c>
      <c r="Y16" s="73">
        <v>23.869427468412947</v>
      </c>
      <c r="Z16" s="92">
        <f t="shared" si="0"/>
        <v>75.963825780058926</v>
      </c>
      <c r="AA16" s="80">
        <v>5.5845148260860791</v>
      </c>
      <c r="AB16" s="80">
        <f t="shared" si="1"/>
        <v>3.1603958718620562</v>
      </c>
      <c r="AC16" s="93"/>
    </row>
    <row r="17" spans="1:29" x14ac:dyDescent="0.25">
      <c r="A17" s="75" t="s">
        <v>251</v>
      </c>
      <c r="B17" s="72" t="s">
        <v>159</v>
      </c>
      <c r="C17" s="72" t="s">
        <v>236</v>
      </c>
      <c r="D17" s="72"/>
      <c r="E17" s="72"/>
      <c r="F17" s="72">
        <v>52.608123315</v>
      </c>
      <c r="G17" s="72">
        <v>0.28719900000000004</v>
      </c>
      <c r="H17" s="72">
        <v>1.8331391231999998</v>
      </c>
      <c r="I17" s="72">
        <v>18.086782358700003</v>
      </c>
      <c r="J17" s="72">
        <v>0.35451899999999997</v>
      </c>
      <c r="K17" s="72">
        <v>24.2419007556</v>
      </c>
      <c r="L17" s="72">
        <v>1.351355643</v>
      </c>
      <c r="M17" s="72">
        <v>0</v>
      </c>
      <c r="N17" s="72">
        <v>6.0390000000000001E-3</v>
      </c>
      <c r="O17" s="72">
        <v>0.110286</v>
      </c>
      <c r="P17" s="72">
        <v>0.24660899999999999</v>
      </c>
      <c r="Q17" s="72">
        <v>8.2853815027499986E-2</v>
      </c>
      <c r="R17" s="72">
        <v>1.7028000000000001E-2</v>
      </c>
      <c r="S17" s="72">
        <v>1.3463999999999999E-2</v>
      </c>
      <c r="T17" s="72">
        <v>4.5539999999999999E-3</v>
      </c>
      <c r="U17" s="72">
        <v>3.8907000000000004E-2</v>
      </c>
      <c r="V17" s="72">
        <v>0</v>
      </c>
      <c r="W17" s="73">
        <v>2.7312235798551128</v>
      </c>
      <c r="X17" s="73">
        <v>68.169431456145873</v>
      </c>
      <c r="Y17" s="73">
        <v>29.099344963999016</v>
      </c>
      <c r="Z17" s="92">
        <f t="shared" si="0"/>
        <v>70.494075864392897</v>
      </c>
      <c r="AA17" s="80">
        <v>4.2595783882402936</v>
      </c>
      <c r="AB17" s="80">
        <f t="shared" si="1"/>
        <v>2.3891499056395316</v>
      </c>
      <c r="AC17" s="93"/>
    </row>
    <row r="18" spans="1:29" x14ac:dyDescent="0.25">
      <c r="A18" s="75" t="s">
        <v>252</v>
      </c>
      <c r="B18" s="72" t="s">
        <v>159</v>
      </c>
      <c r="C18" s="72" t="s">
        <v>236</v>
      </c>
      <c r="D18" s="72"/>
      <c r="E18" s="72"/>
      <c r="F18" s="72">
        <v>53.400671576999997</v>
      </c>
      <c r="G18" s="72">
        <v>9.7663499999999986E-2</v>
      </c>
      <c r="H18" s="72">
        <v>1.42103808</v>
      </c>
      <c r="I18" s="72">
        <v>19.465026436350001</v>
      </c>
      <c r="J18" s="72">
        <v>0.39896999999999999</v>
      </c>
      <c r="K18" s="72">
        <v>23.7151089846</v>
      </c>
      <c r="L18" s="72">
        <v>1.242047565</v>
      </c>
      <c r="M18" s="72">
        <v>9.4378284000000007E-3</v>
      </c>
      <c r="N18" s="72">
        <v>7.0784999999999997E-3</v>
      </c>
      <c r="O18" s="72">
        <v>6.0241499999999996E-2</v>
      </c>
      <c r="P18" s="72">
        <v>0</v>
      </c>
      <c r="Q18" s="72">
        <v>0</v>
      </c>
      <c r="R18" s="72">
        <v>0</v>
      </c>
      <c r="S18" s="72">
        <v>7.92E-3</v>
      </c>
      <c r="T18" s="72">
        <v>7.3755000000000001E-3</v>
      </c>
      <c r="U18" s="72">
        <v>5.2865999999999996E-2</v>
      </c>
      <c r="V18" s="72">
        <v>1.0890000000000001E-3</v>
      </c>
      <c r="W18" s="73">
        <v>2.4967440307143676</v>
      </c>
      <c r="X18" s="73">
        <v>66.327912096694078</v>
      </c>
      <c r="Y18" s="73">
        <v>31.175343872591558</v>
      </c>
      <c r="Z18" s="92">
        <f t="shared" si="0"/>
        <v>68.4715814233804</v>
      </c>
      <c r="AA18" s="80">
        <v>3.8875482834595134</v>
      </c>
      <c r="AB18" s="80">
        <f t="shared" si="1"/>
        <v>2.1717417020768872</v>
      </c>
      <c r="AC18" s="93"/>
    </row>
    <row r="19" spans="1:29" x14ac:dyDescent="0.25">
      <c r="A19" s="75" t="s">
        <v>253</v>
      </c>
      <c r="B19" s="72" t="s">
        <v>159</v>
      </c>
      <c r="C19" s="72" t="s">
        <v>236</v>
      </c>
      <c r="D19" s="72"/>
      <c r="E19" s="72"/>
      <c r="F19" s="72">
        <v>53.446905170999997</v>
      </c>
      <c r="G19" s="72">
        <v>9.0535499999999991E-2</v>
      </c>
      <c r="H19" s="72">
        <v>1.5931415808</v>
      </c>
      <c r="I19" s="72">
        <v>19.246999968899999</v>
      </c>
      <c r="J19" s="72">
        <v>0.4107015</v>
      </c>
      <c r="K19" s="72">
        <v>23.777119337399998</v>
      </c>
      <c r="L19" s="72">
        <v>1.2463883190000002</v>
      </c>
      <c r="M19" s="72">
        <v>1.8048630600000001E-2</v>
      </c>
      <c r="N19" s="72">
        <v>4.95E-4</v>
      </c>
      <c r="O19" s="72">
        <v>2.2423499999999999E-2</v>
      </c>
      <c r="P19" s="72">
        <v>8.9446499999999998E-2</v>
      </c>
      <c r="Q19" s="72">
        <v>0</v>
      </c>
      <c r="R19" s="72">
        <v>2.8214999999999997E-2</v>
      </c>
      <c r="S19" s="72">
        <v>1.36125E-2</v>
      </c>
      <c r="T19" s="72">
        <v>1.5839999999999999E-3</v>
      </c>
      <c r="U19" s="72">
        <v>5.5341000000000001E-2</v>
      </c>
      <c r="V19" s="72">
        <v>8.068500000000001E-3</v>
      </c>
      <c r="W19" s="73">
        <v>2.5090147060888737</v>
      </c>
      <c r="X19" s="73">
        <v>66.595438583557623</v>
      </c>
      <c r="Y19" s="73">
        <v>30.895546710353507</v>
      </c>
      <c r="Z19" s="92">
        <f t="shared" si="0"/>
        <v>68.770355841169206</v>
      </c>
      <c r="AA19" s="80">
        <v>3.9397941394320903</v>
      </c>
      <c r="AB19" s="80">
        <f t="shared" si="1"/>
        <v>2.2020857967964726</v>
      </c>
      <c r="AC19" s="93"/>
    </row>
    <row r="20" spans="1:29" x14ac:dyDescent="0.25">
      <c r="A20" s="75" t="s">
        <v>254</v>
      </c>
      <c r="B20" s="72" t="s">
        <v>159</v>
      </c>
      <c r="C20" s="72" t="s">
        <v>236</v>
      </c>
      <c r="D20" s="72"/>
      <c r="E20" s="72"/>
      <c r="F20" s="72">
        <v>53.389838601000001</v>
      </c>
      <c r="G20" s="72">
        <v>6.6429000000000002E-2</v>
      </c>
      <c r="H20" s="72">
        <v>1.4934715488000001</v>
      </c>
      <c r="I20" s="72">
        <v>19.002623032799999</v>
      </c>
      <c r="J20" s="72">
        <v>0.43005599999999999</v>
      </c>
      <c r="K20" s="72">
        <v>23.914865264399999</v>
      </c>
      <c r="L20" s="72">
        <v>1.102748823</v>
      </c>
      <c r="M20" s="72">
        <v>7.2972899999999997E-3</v>
      </c>
      <c r="N20" s="72">
        <v>2.3759999999999996E-3</v>
      </c>
      <c r="O20" s="72">
        <v>8.9495999999999992E-2</v>
      </c>
      <c r="P20" s="72">
        <v>0.13572899999999999</v>
      </c>
      <c r="Q20" s="72">
        <v>0</v>
      </c>
      <c r="R20" s="72">
        <v>2.6334E-2</v>
      </c>
      <c r="S20" s="72">
        <v>1.2869999999999999E-2</v>
      </c>
      <c r="T20" s="72">
        <v>2.0295000000000001E-2</v>
      </c>
      <c r="U20" s="72">
        <v>3.0591E-2</v>
      </c>
      <c r="V20" s="72">
        <v>0</v>
      </c>
      <c r="W20" s="73">
        <v>2.2255735875632743</v>
      </c>
      <c r="X20" s="73">
        <v>67.153507824715504</v>
      </c>
      <c r="Y20" s="73">
        <v>30.620918587721224</v>
      </c>
      <c r="Z20" s="92">
        <f t="shared" si="0"/>
        <v>69.167455345665587</v>
      </c>
      <c r="AA20" s="80">
        <v>4.050723492093093</v>
      </c>
      <c r="AB20" s="80">
        <f t="shared" si="1"/>
        <v>2.243326203565299</v>
      </c>
      <c r="AC20" s="93"/>
    </row>
    <row r="21" spans="1:29" x14ac:dyDescent="0.25">
      <c r="A21" s="75" t="s">
        <v>255</v>
      </c>
      <c r="B21" s="72" t="s">
        <v>159</v>
      </c>
      <c r="C21" s="72" t="s">
        <v>236</v>
      </c>
      <c r="D21" s="72"/>
      <c r="E21" s="72"/>
      <c r="F21" s="72">
        <v>53.483514826499999</v>
      </c>
      <c r="G21" s="72">
        <v>0.26086500000000001</v>
      </c>
      <c r="H21" s="72">
        <v>1.9409505191999998</v>
      </c>
      <c r="I21" s="72">
        <v>16.684827840449998</v>
      </c>
      <c r="J21" s="72">
        <v>0.35545949999999998</v>
      </c>
      <c r="K21" s="72">
        <v>25.4941544088</v>
      </c>
      <c r="L21" s="72">
        <v>1.5201517815000001</v>
      </c>
      <c r="M21" s="72">
        <v>8.3189106000000016E-3</v>
      </c>
      <c r="N21" s="72">
        <v>6.3854999999999997E-3</v>
      </c>
      <c r="O21" s="72">
        <v>9.9693000000000004E-2</v>
      </c>
      <c r="P21" s="72">
        <v>0.272646</v>
      </c>
      <c r="Q21" s="72">
        <v>3.0229064390249995E-2</v>
      </c>
      <c r="R21" s="72">
        <v>1.8017999999999999E-2</v>
      </c>
      <c r="S21" s="72">
        <v>1.00485E-2</v>
      </c>
      <c r="T21" s="72">
        <v>1.9453499999999999E-2</v>
      </c>
      <c r="U21" s="72">
        <v>1.0048499999999998E-2</v>
      </c>
      <c r="V21" s="72">
        <v>4.0095E-3</v>
      </c>
      <c r="W21" s="73">
        <v>3.0224347814721972</v>
      </c>
      <c r="X21" s="73">
        <v>70.525472856104784</v>
      </c>
      <c r="Y21" s="73">
        <v>26.452092362423016</v>
      </c>
      <c r="Z21" s="92">
        <f t="shared" si="0"/>
        <v>73.144884137271774</v>
      </c>
      <c r="AA21" s="80">
        <v>4.7802321000408714</v>
      </c>
      <c r="AB21" s="80">
        <f t="shared" si="1"/>
        <v>2.7236852937502447</v>
      </c>
      <c r="AC21" s="93"/>
    </row>
    <row r="22" spans="1:29" x14ac:dyDescent="0.25">
      <c r="A22" s="72" t="s">
        <v>256</v>
      </c>
      <c r="B22" s="72" t="s">
        <v>148</v>
      </c>
      <c r="C22" s="72" t="s">
        <v>257</v>
      </c>
      <c r="D22" s="72"/>
      <c r="E22" s="72"/>
      <c r="F22" s="72">
        <v>52.636558899999997</v>
      </c>
      <c r="G22" s="72">
        <v>3.7949999999999998E-2</v>
      </c>
      <c r="H22" s="72">
        <v>0.44427376000000002</v>
      </c>
      <c r="I22" s="72">
        <v>7.0555718199999999</v>
      </c>
      <c r="J22" s="72">
        <v>0.25814999999999999</v>
      </c>
      <c r="K22" s="72">
        <v>14.025289190000001</v>
      </c>
      <c r="L22" s="72">
        <v>23.862936375000004</v>
      </c>
      <c r="M22" s="72">
        <v>5.2874640000000001E-2</v>
      </c>
      <c r="N22" s="72">
        <v>6.45E-3</v>
      </c>
      <c r="O22" s="72">
        <v>6.2799999999999995E-2</v>
      </c>
      <c r="P22" s="72">
        <v>0.20599999999999999</v>
      </c>
      <c r="Q22" s="72">
        <v>2.6465213750000022E-3</v>
      </c>
      <c r="R22" s="72">
        <v>8.1499999999999993E-3</v>
      </c>
      <c r="S22" s="72">
        <v>0</v>
      </c>
      <c r="T22" s="72">
        <v>4.5999999999999999E-3</v>
      </c>
      <c r="U22" s="72">
        <v>0</v>
      </c>
      <c r="V22" s="72">
        <v>6.5500000000000003E-3</v>
      </c>
      <c r="W22" s="73">
        <v>48.612333353563066</v>
      </c>
      <c r="X22" s="73">
        <v>39.752991711656534</v>
      </c>
      <c r="Y22" s="73">
        <v>11.634674934780383</v>
      </c>
      <c r="Z22" s="92">
        <f t="shared" si="0"/>
        <v>77.989951538734914</v>
      </c>
      <c r="AA22" s="84"/>
      <c r="AB22" s="80">
        <f t="shared" si="1"/>
        <v>3.5433793649290433</v>
      </c>
      <c r="AC22" s="93"/>
    </row>
    <row r="23" spans="1:29" x14ac:dyDescent="0.25">
      <c r="A23" s="72" t="s">
        <v>258</v>
      </c>
      <c r="B23" s="72" t="s">
        <v>148</v>
      </c>
      <c r="C23" s="72" t="s">
        <v>257</v>
      </c>
      <c r="D23" s="72"/>
      <c r="E23" s="72"/>
      <c r="F23" s="72">
        <v>51.648763049999999</v>
      </c>
      <c r="G23" s="72">
        <v>0.48039999999999999</v>
      </c>
      <c r="H23" s="72">
        <v>2.6945996000000001</v>
      </c>
      <c r="I23" s="72">
        <v>6.8449532299999998</v>
      </c>
      <c r="J23" s="72">
        <v>0.21939999999999998</v>
      </c>
      <c r="K23" s="72">
        <v>14.80021912</v>
      </c>
      <c r="L23" s="72">
        <v>20.978218349999999</v>
      </c>
      <c r="M23" s="72">
        <v>0.29999969999999998</v>
      </c>
      <c r="N23" s="72">
        <v>1.6449999999999999E-2</v>
      </c>
      <c r="O23" s="72">
        <v>5.1250000000000004E-2</v>
      </c>
      <c r="P23" s="72">
        <v>0.41154999999999997</v>
      </c>
      <c r="Q23" s="72">
        <v>8.79580507500001E-3</v>
      </c>
      <c r="R23" s="72">
        <v>2.2599999999999999E-2</v>
      </c>
      <c r="S23" s="72">
        <v>1.1999999999999999E-3</v>
      </c>
      <c r="T23" s="72">
        <v>1.065E-2</v>
      </c>
      <c r="U23" s="72">
        <v>0</v>
      </c>
      <c r="V23" s="72">
        <v>7.4499999999999992E-3</v>
      </c>
      <c r="W23" s="73">
        <v>44.552337953473177</v>
      </c>
      <c r="X23" s="73">
        <v>43.732615554867081</v>
      </c>
      <c r="Y23" s="73">
        <v>11.715046491659747</v>
      </c>
      <c r="Z23" s="92">
        <f t="shared" si="0"/>
        <v>79.399337970313411</v>
      </c>
      <c r="AA23" s="84"/>
      <c r="AB23" s="80">
        <f t="shared" si="1"/>
        <v>3.8542129304337402</v>
      </c>
      <c r="AC23" s="93"/>
    </row>
    <row r="24" spans="1:29" x14ac:dyDescent="0.25">
      <c r="A24" s="72" t="s">
        <v>259</v>
      </c>
      <c r="B24" s="72" t="s">
        <v>148</v>
      </c>
      <c r="C24" s="72" t="s">
        <v>257</v>
      </c>
      <c r="D24" s="72"/>
      <c r="E24" s="72"/>
      <c r="F24" s="72">
        <v>53.465689949999998</v>
      </c>
      <c r="G24" s="72">
        <v>7.7850000000000003E-2</v>
      </c>
      <c r="H24" s="72">
        <v>0.50622487999999999</v>
      </c>
      <c r="I24" s="72">
        <v>7.3320527449999995</v>
      </c>
      <c r="J24" s="72">
        <v>0.25180000000000002</v>
      </c>
      <c r="K24" s="72">
        <v>13.941357979999999</v>
      </c>
      <c r="L24" s="72">
        <v>23.333994175000001</v>
      </c>
      <c r="M24" s="72">
        <v>9.1154700000000005E-2</v>
      </c>
      <c r="N24" s="72">
        <v>6.2500000000000003E-3</v>
      </c>
      <c r="O24" s="72">
        <v>1.225E-2</v>
      </c>
      <c r="P24" s="72">
        <v>0.20599999999999999</v>
      </c>
      <c r="Q24" s="72">
        <v>3.9697820625000033E-3</v>
      </c>
      <c r="R24" s="72">
        <v>1.78E-2</v>
      </c>
      <c r="S24" s="72">
        <v>0</v>
      </c>
      <c r="T24" s="72">
        <v>9.6749999999999996E-3</v>
      </c>
      <c r="U24" s="72">
        <v>0</v>
      </c>
      <c r="V24" s="72">
        <v>7.4499999999999992E-3</v>
      </c>
      <c r="W24" s="73">
        <v>47.959734923127662</v>
      </c>
      <c r="X24" s="73">
        <v>39.868342191168658</v>
      </c>
      <c r="Y24" s="73">
        <v>12.171922885703676</v>
      </c>
      <c r="Z24" s="92">
        <f t="shared" si="0"/>
        <v>77.217628995450525</v>
      </c>
      <c r="AA24" s="84"/>
      <c r="AB24" s="80">
        <f t="shared" si="1"/>
        <v>3.3893587713074633</v>
      </c>
      <c r="AC24" s="93"/>
    </row>
    <row r="25" spans="1:29" x14ac:dyDescent="0.25">
      <c r="A25" s="72" t="s">
        <v>260</v>
      </c>
      <c r="B25" s="72" t="s">
        <v>156</v>
      </c>
      <c r="C25" s="72" t="s">
        <v>257</v>
      </c>
      <c r="D25" s="72"/>
      <c r="E25" s="72"/>
      <c r="F25" s="72">
        <v>53.716949925000002</v>
      </c>
      <c r="G25" s="72">
        <v>3.4611000000000003E-2</v>
      </c>
      <c r="H25" s="72">
        <v>0.54341199919999994</v>
      </c>
      <c r="I25" s="72">
        <v>6.5027035559000002</v>
      </c>
      <c r="J25" s="72">
        <v>0.2356915</v>
      </c>
      <c r="K25" s="72">
        <v>14.588010799899997</v>
      </c>
      <c r="L25" s="72">
        <v>23.622875538999999</v>
      </c>
      <c r="M25" s="72">
        <v>0.19253101140000001</v>
      </c>
      <c r="N25" s="72">
        <v>8.9595000000000004E-3</v>
      </c>
      <c r="O25" s="72">
        <v>8.8982000000000006E-2</v>
      </c>
      <c r="P25" s="72">
        <v>0.20021650000000002</v>
      </c>
      <c r="Q25" s="72">
        <v>7.8987439249999999E-3</v>
      </c>
      <c r="R25" s="72">
        <v>0</v>
      </c>
      <c r="S25" s="72">
        <v>3.1185000000000002E-3</v>
      </c>
      <c r="T25" s="72">
        <v>7.2994999999999996E-3</v>
      </c>
      <c r="U25" s="72">
        <v>2.1780000000000002E-3</v>
      </c>
      <c r="V25" s="72">
        <v>0</v>
      </c>
      <c r="W25" s="73">
        <v>48.031719939003551</v>
      </c>
      <c r="X25" s="73">
        <v>41.269277135166355</v>
      </c>
      <c r="Y25" s="73">
        <v>10.699002925830088</v>
      </c>
      <c r="Z25" s="92">
        <f t="shared" si="0"/>
        <v>79.995585036952974</v>
      </c>
      <c r="AA25" s="84"/>
      <c r="AB25" s="80">
        <f t="shared" si="1"/>
        <v>3.9988965028332051</v>
      </c>
      <c r="AC25" s="93"/>
    </row>
    <row r="26" spans="1:29" x14ac:dyDescent="0.25">
      <c r="A26" s="72" t="s">
        <v>261</v>
      </c>
      <c r="B26" s="72" t="s">
        <v>156</v>
      </c>
      <c r="C26" s="72" t="s">
        <v>257</v>
      </c>
      <c r="D26" s="72"/>
      <c r="E26" s="72"/>
      <c r="F26" s="72">
        <v>53.934679259999996</v>
      </c>
      <c r="G26" s="72">
        <v>5.5340999999999994E-2</v>
      </c>
      <c r="H26" s="72">
        <v>0.61548711840000003</v>
      </c>
      <c r="I26" s="72">
        <v>7.0019521308000003</v>
      </c>
      <c r="J26" s="72">
        <v>0.26403300000000002</v>
      </c>
      <c r="K26" s="72">
        <v>14.827978756799999</v>
      </c>
      <c r="L26" s="72">
        <v>22.627955988000004</v>
      </c>
      <c r="M26" s="72">
        <v>0.219405186</v>
      </c>
      <c r="N26" s="72">
        <v>0</v>
      </c>
      <c r="O26" s="72">
        <v>0.11583</v>
      </c>
      <c r="P26" s="72">
        <v>8.9099999999999995E-3</v>
      </c>
      <c r="Q26" s="72">
        <v>6.3043981110000008E-2</v>
      </c>
      <c r="R26" s="72">
        <v>4.3559999999999995E-2</v>
      </c>
      <c r="S26" s="72">
        <v>3.8609999999999998E-3</v>
      </c>
      <c r="T26" s="72">
        <v>8.6129999999999991E-3</v>
      </c>
      <c r="U26" s="72">
        <v>2.9403000000000002E-2</v>
      </c>
      <c r="V26" s="72">
        <v>0</v>
      </c>
      <c r="W26" s="73">
        <v>46.242852656664276</v>
      </c>
      <c r="X26" s="73">
        <v>42.161558515331556</v>
      </c>
      <c r="Y26" s="73">
        <v>11.595588828004162</v>
      </c>
      <c r="Z26" s="92">
        <f t="shared" si="0"/>
        <v>79.056978055630651</v>
      </c>
      <c r="AA26" s="84"/>
      <c r="AB26" s="80">
        <f t="shared" si="1"/>
        <v>3.7748601068952037</v>
      </c>
      <c r="AC26" s="93"/>
    </row>
    <row r="27" spans="1:29" x14ac:dyDescent="0.25">
      <c r="A27" s="72" t="s">
        <v>262</v>
      </c>
      <c r="B27" s="72" t="s">
        <v>157</v>
      </c>
      <c r="C27" s="72" t="s">
        <v>257</v>
      </c>
      <c r="D27" s="72"/>
      <c r="E27" s="72"/>
      <c r="F27" s="72">
        <v>53.353041849999997</v>
      </c>
      <c r="G27" s="72">
        <v>1.3899999999999999E-2</v>
      </c>
      <c r="H27" s="72">
        <v>0.50841784000000001</v>
      </c>
      <c r="I27" s="72">
        <v>7.2885805850000001</v>
      </c>
      <c r="J27" s="72">
        <v>0.25334999999999996</v>
      </c>
      <c r="K27" s="72">
        <v>14.852682359999999</v>
      </c>
      <c r="L27" s="72">
        <v>22.673115375000002</v>
      </c>
      <c r="M27" s="72">
        <v>0.24142482000000004</v>
      </c>
      <c r="N27" s="72">
        <v>3.6449999999999996E-2</v>
      </c>
      <c r="O27" s="72">
        <v>7.4800000000000005E-2</v>
      </c>
      <c r="P27" s="72">
        <v>0.14280000000000001</v>
      </c>
      <c r="Q27" s="72">
        <v>0</v>
      </c>
      <c r="R27" s="72">
        <v>2.8149999999999998E-2</v>
      </c>
      <c r="S27" s="72">
        <v>0</v>
      </c>
      <c r="T27" s="72">
        <v>4.2500000000000003E-3</v>
      </c>
      <c r="U27" s="72">
        <v>3.6200000000000003E-2</v>
      </c>
      <c r="V27" s="72">
        <v>2.2950000000000002E-2</v>
      </c>
      <c r="W27" s="73">
        <v>46.057652124917837</v>
      </c>
      <c r="X27" s="73">
        <v>41.97888506634623</v>
      </c>
      <c r="Y27" s="73">
        <v>11.963462808735937</v>
      </c>
      <c r="Z27" s="92">
        <f t="shared" si="0"/>
        <v>78.413163660474638</v>
      </c>
      <c r="AA27" s="84"/>
      <c r="AB27" s="80">
        <f t="shared" si="1"/>
        <v>3.6324527794237556</v>
      </c>
      <c r="AC27" s="93"/>
    </row>
    <row r="28" spans="1:29" x14ac:dyDescent="0.25">
      <c r="A28" s="72" t="s">
        <v>263</v>
      </c>
      <c r="B28" s="72" t="s">
        <v>157</v>
      </c>
      <c r="C28" s="72" t="s">
        <v>257</v>
      </c>
      <c r="D28" s="72"/>
      <c r="E28" s="72"/>
      <c r="F28" s="72">
        <v>53.218557799999999</v>
      </c>
      <c r="G28" s="72">
        <v>0.1603</v>
      </c>
      <c r="H28" s="72">
        <v>1.4409740800000002</v>
      </c>
      <c r="I28" s="72">
        <v>7.1968060249999999</v>
      </c>
      <c r="J28" s="72">
        <v>0.2263</v>
      </c>
      <c r="K28" s="72">
        <v>15.26151662</v>
      </c>
      <c r="L28" s="72">
        <v>21.503473500000002</v>
      </c>
      <c r="M28" s="72">
        <v>0.26240759999999996</v>
      </c>
      <c r="N28" s="72">
        <v>6.0000000000000001E-3</v>
      </c>
      <c r="O28" s="72">
        <v>0.16499999999999998</v>
      </c>
      <c r="P28" s="72">
        <v>0.28149999999999997</v>
      </c>
      <c r="Q28" s="72">
        <v>7.0707611000000031E-3</v>
      </c>
      <c r="R28" s="72">
        <v>9.9500000000000005E-3</v>
      </c>
      <c r="S28" s="72">
        <v>0</v>
      </c>
      <c r="T28" s="72">
        <v>1.2750000000000001E-2</v>
      </c>
      <c r="U28" s="72">
        <v>3.7250000000000005E-2</v>
      </c>
      <c r="V28" s="72">
        <v>2.3999999999999998E-3</v>
      </c>
      <c r="W28" s="73">
        <v>44.3061316216126</v>
      </c>
      <c r="X28" s="73">
        <v>43.751033701571494</v>
      </c>
      <c r="Y28" s="73">
        <v>11.942834676815911</v>
      </c>
      <c r="Z28" s="92">
        <f t="shared" si="0"/>
        <v>79.079655640411147</v>
      </c>
      <c r="AA28" s="84"/>
      <c r="AB28" s="80">
        <f t="shared" si="1"/>
        <v>3.7800360396154251</v>
      </c>
      <c r="AC28" s="93"/>
    </row>
    <row r="29" spans="1:29" x14ac:dyDescent="0.25">
      <c r="A29" s="72" t="s">
        <v>264</v>
      </c>
      <c r="B29" s="72" t="s">
        <v>157</v>
      </c>
      <c r="C29" s="72" t="s">
        <v>257</v>
      </c>
      <c r="D29" s="72"/>
      <c r="E29" s="72"/>
      <c r="F29" s="72">
        <v>53.449374050000003</v>
      </c>
      <c r="G29" s="72">
        <v>2.69E-2</v>
      </c>
      <c r="H29" s="72">
        <v>0.76030920000000002</v>
      </c>
      <c r="I29" s="72">
        <v>6.8395192099999997</v>
      </c>
      <c r="J29" s="72">
        <v>0.20180000000000001</v>
      </c>
      <c r="K29" s="72">
        <v>14.8921794</v>
      </c>
      <c r="L29" s="72">
        <v>22.509988325000002</v>
      </c>
      <c r="M29" s="72">
        <v>0.26815697999999999</v>
      </c>
      <c r="N29" s="72">
        <v>3.5699999999999996E-2</v>
      </c>
      <c r="O29" s="72">
        <v>0.1348</v>
      </c>
      <c r="P29" s="72">
        <v>0.23699999999999999</v>
      </c>
      <c r="Q29" s="72">
        <v>1.5640317300000005E-2</v>
      </c>
      <c r="R29" s="72">
        <v>1.2E-2</v>
      </c>
      <c r="S29" s="72">
        <v>5.0000000000000001E-4</v>
      </c>
      <c r="T29" s="72">
        <v>5.4999999999999997E-3</v>
      </c>
      <c r="U29" s="72">
        <v>9.3500000000000007E-3</v>
      </c>
      <c r="V29" s="72">
        <v>1.2500000000000001E-2</v>
      </c>
      <c r="W29" s="73">
        <v>46.19494749136981</v>
      </c>
      <c r="X29" s="73">
        <v>42.521921036060988</v>
      </c>
      <c r="Y29" s="73">
        <v>11.283131472569195</v>
      </c>
      <c r="Z29" s="92">
        <f t="shared" si="0"/>
        <v>79.51341099558887</v>
      </c>
      <c r="AA29" s="84"/>
      <c r="AB29" s="80">
        <f t="shared" si="1"/>
        <v>3.8812420641849279</v>
      </c>
      <c r="AC29" s="93"/>
    </row>
    <row r="30" spans="1:29" x14ac:dyDescent="0.25">
      <c r="A30" s="72" t="s">
        <v>265</v>
      </c>
      <c r="B30" s="72" t="s">
        <v>157</v>
      </c>
      <c r="C30" s="72" t="s">
        <v>257</v>
      </c>
      <c r="D30" s="72"/>
      <c r="E30" s="72"/>
      <c r="F30" s="72">
        <v>53.527778300000001</v>
      </c>
      <c r="G30" s="72">
        <v>3.3799999999999997E-2</v>
      </c>
      <c r="H30" s="72">
        <v>0.63067536000000002</v>
      </c>
      <c r="I30" s="72">
        <v>7.0040492600000004</v>
      </c>
      <c r="J30" s="72">
        <v>0.25390000000000001</v>
      </c>
      <c r="K30" s="72">
        <v>14.784659679999999</v>
      </c>
      <c r="L30" s="72">
        <v>22.899071750000004</v>
      </c>
      <c r="M30" s="72">
        <v>0.22948380000000002</v>
      </c>
      <c r="N30" s="72">
        <v>1.1599999999999999E-2</v>
      </c>
      <c r="O30" s="72">
        <v>8.2100000000000006E-2</v>
      </c>
      <c r="P30" s="72">
        <v>0.2858</v>
      </c>
      <c r="Q30" s="72">
        <v>3.2057882999999981E-3</v>
      </c>
      <c r="R30" s="72">
        <v>0</v>
      </c>
      <c r="S30" s="72">
        <v>0</v>
      </c>
      <c r="T30" s="72">
        <v>5.4999999999999997E-3</v>
      </c>
      <c r="U30" s="72">
        <v>7.7000000000000002E-3</v>
      </c>
      <c r="V30" s="72">
        <v>0</v>
      </c>
      <c r="W30" s="73">
        <v>46.602177714083112</v>
      </c>
      <c r="X30" s="73">
        <v>41.86345570963303</v>
      </c>
      <c r="Y30" s="73">
        <v>11.534366576283849</v>
      </c>
      <c r="Z30" s="92">
        <f t="shared" si="0"/>
        <v>79.003528980385155</v>
      </c>
      <c r="AA30" s="84"/>
      <c r="AB30" s="80">
        <f t="shared" si="1"/>
        <v>3.7627051187116312</v>
      </c>
      <c r="AC30" s="93"/>
    </row>
    <row r="31" spans="1:29" x14ac:dyDescent="0.25">
      <c r="A31" s="72" t="s">
        <v>266</v>
      </c>
      <c r="B31" s="72" t="s">
        <v>157</v>
      </c>
      <c r="C31" s="72" t="s">
        <v>257</v>
      </c>
      <c r="D31" s="72"/>
      <c r="E31" s="72"/>
      <c r="F31" s="72">
        <v>53.907049700000002</v>
      </c>
      <c r="G31" s="72">
        <v>5.2650000000000002E-2</v>
      </c>
      <c r="H31" s="72">
        <v>0.59783079999999988</v>
      </c>
      <c r="I31" s="72">
        <v>7.5542437850000006</v>
      </c>
      <c r="J31" s="72">
        <v>0.28575</v>
      </c>
      <c r="K31" s="72">
        <v>14.692300439999999</v>
      </c>
      <c r="L31" s="72">
        <v>22.031917450000002</v>
      </c>
      <c r="M31" s="72">
        <v>0.26466803999999999</v>
      </c>
      <c r="N31" s="72">
        <v>1.005E-2</v>
      </c>
      <c r="O31" s="72">
        <v>9.3350000000000002E-2</v>
      </c>
      <c r="P31" s="72">
        <v>0.26724999999999999</v>
      </c>
      <c r="Q31" s="72">
        <v>3.3162219749999985E-3</v>
      </c>
      <c r="R31" s="72">
        <v>0</v>
      </c>
      <c r="S31" s="72">
        <v>1.5E-3</v>
      </c>
      <c r="T31" s="72">
        <v>5.0499999999999998E-3</v>
      </c>
      <c r="U31" s="72">
        <v>4.2049999999999997E-2</v>
      </c>
      <c r="V31" s="72">
        <v>1.2999999999999999E-3</v>
      </c>
      <c r="W31" s="73">
        <v>45.336602268198092</v>
      </c>
      <c r="X31" s="73">
        <v>42.065095879557433</v>
      </c>
      <c r="Y31" s="73">
        <v>12.598301852244477</v>
      </c>
      <c r="Z31" s="92">
        <f t="shared" si="0"/>
        <v>77.612931069082123</v>
      </c>
      <c r="AA31" s="84"/>
      <c r="AB31" s="80">
        <f t="shared" si="1"/>
        <v>3.4668643451530214</v>
      </c>
      <c r="AC31" s="93"/>
    </row>
    <row r="32" spans="1:29" x14ac:dyDescent="0.25">
      <c r="A32" s="72" t="s">
        <v>267</v>
      </c>
      <c r="B32" s="72" t="s">
        <v>157</v>
      </c>
      <c r="C32" s="72" t="s">
        <v>257</v>
      </c>
      <c r="D32" s="72"/>
      <c r="E32" s="72"/>
      <c r="F32" s="72">
        <v>54.066984599999998</v>
      </c>
      <c r="G32" s="72">
        <v>1.1900000000000001E-2</v>
      </c>
      <c r="H32" s="72">
        <v>0.46560528000000001</v>
      </c>
      <c r="I32" s="72">
        <v>7.0628171799999997</v>
      </c>
      <c r="J32" s="72">
        <v>0.2492</v>
      </c>
      <c r="K32" s="72">
        <v>14.745960559999999</v>
      </c>
      <c r="L32" s="72">
        <v>22.609987100000001</v>
      </c>
      <c r="M32" s="72">
        <v>0.20363616000000001</v>
      </c>
      <c r="N32" s="72">
        <v>1E-3</v>
      </c>
      <c r="O32" s="72">
        <v>6.7699999999999996E-2</v>
      </c>
      <c r="P32" s="72">
        <v>8.0399999999999999E-2</v>
      </c>
      <c r="Q32" s="72">
        <v>2.8199523099999999E-2</v>
      </c>
      <c r="R32" s="72">
        <v>2.7900000000000001E-2</v>
      </c>
      <c r="S32" s="72">
        <v>0</v>
      </c>
      <c r="T32" s="72">
        <v>0</v>
      </c>
      <c r="U32" s="72">
        <v>5.7099999999999998E-2</v>
      </c>
      <c r="V32" s="72">
        <v>1.8E-3</v>
      </c>
      <c r="W32" s="73">
        <v>46.29724667184918</v>
      </c>
      <c r="X32" s="73">
        <v>42.011029735875383</v>
      </c>
      <c r="Y32" s="73">
        <v>11.691723592275435</v>
      </c>
      <c r="Z32" s="92">
        <f t="shared" si="0"/>
        <v>78.820871501743397</v>
      </c>
      <c r="AA32" s="84"/>
      <c r="AB32" s="80">
        <f t="shared" si="1"/>
        <v>3.7216295990758859</v>
      </c>
      <c r="AC32" s="93"/>
    </row>
    <row r="33" spans="1:29" x14ac:dyDescent="0.25">
      <c r="A33" s="72" t="s">
        <v>268</v>
      </c>
      <c r="B33" s="72" t="s">
        <v>159</v>
      </c>
      <c r="C33" s="72" t="s">
        <v>257</v>
      </c>
      <c r="D33" s="72"/>
      <c r="E33" s="72"/>
      <c r="F33" s="72">
        <v>52.071462100000005</v>
      </c>
      <c r="G33" s="72">
        <v>0.29264999999999997</v>
      </c>
      <c r="H33" s="72">
        <v>2.0511651999999998</v>
      </c>
      <c r="I33" s="72">
        <v>7.5961561799999995</v>
      </c>
      <c r="J33" s="72">
        <v>0.2112</v>
      </c>
      <c r="K33" s="72">
        <v>15.069816339999999</v>
      </c>
      <c r="L33" s="72">
        <v>21.311149</v>
      </c>
      <c r="M33" s="72">
        <v>0.25370982000000003</v>
      </c>
      <c r="N33" s="72">
        <v>6.6E-3</v>
      </c>
      <c r="O33" s="72">
        <v>0.1593</v>
      </c>
      <c r="P33" s="72">
        <v>0.36495</v>
      </c>
      <c r="Q33" s="72">
        <v>4.4492806849999997E-2</v>
      </c>
      <c r="R33" s="72">
        <v>6.7999999999999996E-3</v>
      </c>
      <c r="S33" s="72">
        <v>7.4999999999999997E-3</v>
      </c>
      <c r="T33" s="72">
        <v>6.9999999999999999E-4</v>
      </c>
      <c r="U33" s="72">
        <v>1.805E-2</v>
      </c>
      <c r="V33" s="72">
        <v>8.4999999999999995E-4</v>
      </c>
      <c r="W33" s="73">
        <v>44.054435425260117</v>
      </c>
      <c r="X33" s="73">
        <v>43.343716109814274</v>
      </c>
      <c r="Y33" s="73">
        <v>12.601848464925601</v>
      </c>
      <c r="Z33" s="92">
        <f t="shared" si="0"/>
        <v>77.95572196078146</v>
      </c>
      <c r="AA33" s="84"/>
      <c r="AB33" s="80">
        <f t="shared" si="1"/>
        <v>3.5363245655898545</v>
      </c>
      <c r="AC33" s="93"/>
    </row>
    <row r="34" spans="1:29" x14ac:dyDescent="0.25">
      <c r="A34" s="72" t="s">
        <v>269</v>
      </c>
      <c r="B34" s="72" t="s">
        <v>159</v>
      </c>
      <c r="C34" s="72" t="s">
        <v>257</v>
      </c>
      <c r="D34" s="72"/>
      <c r="E34" s="72"/>
      <c r="F34" s="72">
        <v>51.73542295</v>
      </c>
      <c r="G34" s="72">
        <v>0.4239</v>
      </c>
      <c r="H34" s="72">
        <v>2.7640765599999999</v>
      </c>
      <c r="I34" s="72">
        <v>6.7657071050000006</v>
      </c>
      <c r="J34" s="72">
        <v>0.17699999999999999</v>
      </c>
      <c r="K34" s="72">
        <v>15.052062620000001</v>
      </c>
      <c r="L34" s="72">
        <v>21.643780700000001</v>
      </c>
      <c r="M34" s="72">
        <v>0.27331667999999998</v>
      </c>
      <c r="N34" s="72">
        <v>2.06E-2</v>
      </c>
      <c r="O34" s="72">
        <v>0.26100000000000001</v>
      </c>
      <c r="P34" s="72">
        <v>0.49014999999999997</v>
      </c>
      <c r="Q34" s="72">
        <v>0</v>
      </c>
      <c r="R34" s="72">
        <v>9.2999999999999992E-3</v>
      </c>
      <c r="S34" s="72">
        <v>3.0500000000000002E-3</v>
      </c>
      <c r="T34" s="72">
        <v>9.2499999999999995E-3</v>
      </c>
      <c r="U34" s="72">
        <v>4.6649999999999997E-2</v>
      </c>
      <c r="V34" s="72">
        <v>2.4000000000000002E-3</v>
      </c>
      <c r="W34" s="73">
        <v>45.08437728512844</v>
      </c>
      <c r="X34" s="73">
        <v>43.623888661561963</v>
      </c>
      <c r="Y34" s="73">
        <v>11.291734053309597</v>
      </c>
      <c r="Z34" s="92">
        <f t="shared" si="0"/>
        <v>79.861889716946592</v>
      </c>
      <c r="AA34" s="84"/>
      <c r="AB34" s="80">
        <f t="shared" si="1"/>
        <v>3.965709224670988</v>
      </c>
      <c r="AC34" s="93"/>
    </row>
    <row r="35" spans="1:29" x14ac:dyDescent="0.25">
      <c r="A35" s="72" t="s">
        <v>270</v>
      </c>
      <c r="B35" s="72" t="s">
        <v>159</v>
      </c>
      <c r="C35" s="72" t="s">
        <v>257</v>
      </c>
      <c r="D35" s="72"/>
      <c r="E35" s="72"/>
      <c r="F35" s="72">
        <v>52.686532450000001</v>
      </c>
      <c r="G35" s="72">
        <v>0.21224999999999999</v>
      </c>
      <c r="H35" s="72">
        <v>1.98094064</v>
      </c>
      <c r="I35" s="72">
        <v>7.028955185</v>
      </c>
      <c r="J35" s="72">
        <v>0.22770000000000001</v>
      </c>
      <c r="K35" s="72">
        <v>14.484492149999998</v>
      </c>
      <c r="L35" s="72">
        <v>22.358669800000001</v>
      </c>
      <c r="M35" s="72">
        <v>0.33655985999999999</v>
      </c>
      <c r="N35" s="72">
        <v>1.005E-2</v>
      </c>
      <c r="O35" s="72">
        <v>0.14784999999999998</v>
      </c>
      <c r="P35" s="72">
        <v>0.38719999999999999</v>
      </c>
      <c r="Q35" s="72">
        <v>4.7770201325000004E-2</v>
      </c>
      <c r="R35" s="72">
        <v>6.1999999999999998E-3</v>
      </c>
      <c r="S35" s="72">
        <v>1.6299999999999999E-2</v>
      </c>
      <c r="T35" s="72">
        <v>8.4499999999999992E-3</v>
      </c>
      <c r="U35" s="72">
        <v>5.8099999999999999E-2</v>
      </c>
      <c r="V35" s="72">
        <v>8.4999999999999995E-4</v>
      </c>
      <c r="W35" s="73">
        <v>46.408433089686376</v>
      </c>
      <c r="X35" s="73">
        <v>41.830169575291833</v>
      </c>
      <c r="Y35" s="73">
        <v>11.761397335021801</v>
      </c>
      <c r="Z35" s="92">
        <f t="shared" si="0"/>
        <v>78.601617707000926</v>
      </c>
      <c r="AA35" s="84"/>
      <c r="AB35" s="80">
        <f t="shared" si="1"/>
        <v>3.6732504649530031</v>
      </c>
      <c r="AC35" s="93"/>
    </row>
    <row r="36" spans="1:29" x14ac:dyDescent="0.25">
      <c r="A36" s="72" t="s">
        <v>271</v>
      </c>
      <c r="B36" s="72" t="s">
        <v>159</v>
      </c>
      <c r="C36" s="72" t="s">
        <v>257</v>
      </c>
      <c r="D36" s="72"/>
      <c r="E36" s="72"/>
      <c r="F36" s="72">
        <v>51.792298272249994</v>
      </c>
      <c r="G36" s="72">
        <v>0.45774999999999999</v>
      </c>
      <c r="H36" s="72">
        <v>3.0058910195999999</v>
      </c>
      <c r="I36" s="72">
        <v>6.7029804007999996</v>
      </c>
      <c r="J36" s="72">
        <v>0.24105900000000002</v>
      </c>
      <c r="K36" s="72">
        <v>14.773406015799999</v>
      </c>
      <c r="L36" s="72">
        <v>21.420374368499999</v>
      </c>
      <c r="M36" s="72">
        <v>0.51573928769999999</v>
      </c>
      <c r="N36" s="72">
        <v>1.1013750000000001E-2</v>
      </c>
      <c r="O36" s="72">
        <v>0.34532425</v>
      </c>
      <c r="P36" s="72">
        <v>0.56375375000000005</v>
      </c>
      <c r="Q36" s="72">
        <v>7.8033538416250091E-3</v>
      </c>
      <c r="R36" s="72">
        <v>8.1092499999999984E-3</v>
      </c>
      <c r="S36" s="72">
        <v>1.388325E-2</v>
      </c>
      <c r="T36" s="72">
        <v>6.7659999999999994E-3</v>
      </c>
      <c r="U36" s="72">
        <v>3.5471750000000003E-2</v>
      </c>
      <c r="V36" s="72">
        <v>2.5869999999999999E-3</v>
      </c>
      <c r="W36" s="73">
        <v>45.192723605134098</v>
      </c>
      <c r="X36" s="73">
        <v>43.366812432352837</v>
      </c>
      <c r="Y36" s="73">
        <v>11.440463962513066</v>
      </c>
      <c r="Z36" s="92">
        <f t="shared" si="0"/>
        <v>79.710743521211313</v>
      </c>
      <c r="AA36" s="84"/>
      <c r="AB36" s="80">
        <f t="shared" si="1"/>
        <v>3.9287168361514158</v>
      </c>
      <c r="AC36" s="93"/>
    </row>
    <row r="37" spans="1:29" x14ac:dyDescent="0.25">
      <c r="A37" s="72" t="s">
        <v>272</v>
      </c>
      <c r="B37" s="72" t="s">
        <v>159</v>
      </c>
      <c r="C37" s="72" t="s">
        <v>257</v>
      </c>
      <c r="D37" s="72"/>
      <c r="E37" s="72"/>
      <c r="F37" s="72">
        <v>52.517200519749991</v>
      </c>
      <c r="G37" s="72">
        <v>0.29049024999999995</v>
      </c>
      <c r="H37" s="72">
        <v>2.0276190396000002</v>
      </c>
      <c r="I37" s="72">
        <v>5.9817282092749995</v>
      </c>
      <c r="J37" s="72">
        <v>0.1401955</v>
      </c>
      <c r="K37" s="72">
        <v>16.838618715549998</v>
      </c>
      <c r="L37" s="72">
        <v>20.714436578875002</v>
      </c>
      <c r="M37" s="72">
        <v>0.20946318120000001</v>
      </c>
      <c r="N37" s="72">
        <v>9.7509999999999993E-3</v>
      </c>
      <c r="O37" s="72">
        <v>0.44789924999999997</v>
      </c>
      <c r="P37" s="72">
        <v>0.44531224999999997</v>
      </c>
      <c r="Q37" s="72">
        <v>0</v>
      </c>
      <c r="R37" s="72">
        <v>1.6715999999999998E-2</v>
      </c>
      <c r="S37" s="72">
        <v>1.9153749999999997E-2</v>
      </c>
      <c r="T37" s="72">
        <v>0</v>
      </c>
      <c r="U37" s="72">
        <v>3.3382250000000002E-2</v>
      </c>
      <c r="V37" s="72">
        <v>1.74125E-3</v>
      </c>
      <c r="W37" s="73">
        <v>42.341220801110289</v>
      </c>
      <c r="X37" s="73">
        <v>47.888598010655357</v>
      </c>
      <c r="Y37" s="73">
        <v>9.7701811882343463</v>
      </c>
      <c r="Z37" s="92">
        <f t="shared" si="0"/>
        <v>83.382774575025891</v>
      </c>
      <c r="AA37" s="84"/>
      <c r="AB37" s="80">
        <f t="shared" si="1"/>
        <v>5.0178518039304887</v>
      </c>
      <c r="AC37" s="93"/>
    </row>
    <row r="38" spans="1:29" x14ac:dyDescent="0.25">
      <c r="A38" s="72" t="s">
        <v>273</v>
      </c>
      <c r="B38" s="72" t="s">
        <v>159</v>
      </c>
      <c r="C38" s="72" t="s">
        <v>257</v>
      </c>
      <c r="D38" s="72"/>
      <c r="E38" s="72"/>
      <c r="F38" s="72">
        <v>53.420741599499998</v>
      </c>
      <c r="G38" s="72">
        <v>9.8999999999999991E-3</v>
      </c>
      <c r="H38" s="72">
        <v>0.38955193200000005</v>
      </c>
      <c r="I38" s="72">
        <v>7.2436890388499995</v>
      </c>
      <c r="J38" s="72">
        <v>0.26532</v>
      </c>
      <c r="K38" s="72">
        <v>14.322367273499999</v>
      </c>
      <c r="L38" s="72">
        <v>23.503209840000004</v>
      </c>
      <c r="M38" s="72">
        <v>0.19133494379999999</v>
      </c>
      <c r="N38" s="72">
        <v>4.2570000000000004E-3</v>
      </c>
      <c r="O38" s="72">
        <v>7.2913499999999992E-2</v>
      </c>
      <c r="P38" s="72">
        <v>0.16830000000000001</v>
      </c>
      <c r="Q38" s="72">
        <v>1.3019742697499993E-2</v>
      </c>
      <c r="R38" s="72">
        <v>0</v>
      </c>
      <c r="S38" s="72">
        <v>8.7615000000000019E-3</v>
      </c>
      <c r="T38" s="72">
        <v>1.3414500000000001E-2</v>
      </c>
      <c r="U38" s="72">
        <v>2.3512499999999999E-2</v>
      </c>
      <c r="V38" s="72">
        <v>3.9104999999999999E-3</v>
      </c>
      <c r="W38" s="73">
        <v>47.679319073962773</v>
      </c>
      <c r="X38" s="73">
        <v>40.425284217416952</v>
      </c>
      <c r="Y38" s="73">
        <v>11.895396708620281</v>
      </c>
      <c r="Z38" s="92">
        <f t="shared" si="0"/>
        <v>77.897933353572412</v>
      </c>
      <c r="AA38" s="84"/>
      <c r="AB38" s="80">
        <f t="shared" si="1"/>
        <v>3.5244637797779537</v>
      </c>
      <c r="AC38" s="93"/>
    </row>
    <row r="39" spans="1:29" x14ac:dyDescent="0.25">
      <c r="A39" s="72" t="s">
        <v>274</v>
      </c>
      <c r="B39" s="72" t="s">
        <v>159</v>
      </c>
      <c r="C39" s="72" t="s">
        <v>257</v>
      </c>
      <c r="D39" s="72"/>
      <c r="E39" s="72"/>
      <c r="F39" s="72">
        <v>52.4366817975</v>
      </c>
      <c r="G39" s="72">
        <v>0.33100649999999998</v>
      </c>
      <c r="H39" s="72">
        <v>2.5399575432000003</v>
      </c>
      <c r="I39" s="72">
        <v>7.8540336369000006</v>
      </c>
      <c r="J39" s="72">
        <v>0.195525</v>
      </c>
      <c r="K39" s="72">
        <v>14.930671060799998</v>
      </c>
      <c r="L39" s="72">
        <v>20.899891955249998</v>
      </c>
      <c r="M39" s="72">
        <v>0.26552405880000002</v>
      </c>
      <c r="N39" s="72">
        <v>6.5834999999999999E-3</v>
      </c>
      <c r="O39" s="72">
        <v>0.19958399999999998</v>
      </c>
      <c r="P39" s="72">
        <v>0.28294199999999997</v>
      </c>
      <c r="Q39" s="72">
        <v>0</v>
      </c>
      <c r="R39" s="72">
        <v>0</v>
      </c>
      <c r="S39" s="72">
        <v>3.4154999999999997E-3</v>
      </c>
      <c r="T39" s="72">
        <v>8.9595000000000004E-3</v>
      </c>
      <c r="U39" s="72">
        <v>3.3957000000000001E-2</v>
      </c>
      <c r="V39" s="72">
        <v>0</v>
      </c>
      <c r="W39" s="73">
        <v>43.579011284084032</v>
      </c>
      <c r="X39" s="73">
        <v>43.315972434660694</v>
      </c>
      <c r="Y39" s="73">
        <v>13.105016281255265</v>
      </c>
      <c r="Z39" s="92">
        <f t="shared" si="0"/>
        <v>77.213864541793058</v>
      </c>
      <c r="AA39" s="94"/>
      <c r="AB39" s="80">
        <f t="shared" si="1"/>
        <v>3.3886336137786262</v>
      </c>
      <c r="AC39" s="93"/>
    </row>
    <row r="40" spans="1:29" x14ac:dyDescent="0.25">
      <c r="A40" s="75" t="s">
        <v>275</v>
      </c>
      <c r="B40" s="74" t="s">
        <v>178</v>
      </c>
      <c r="C40" s="74" t="s">
        <v>276</v>
      </c>
      <c r="D40" s="74"/>
      <c r="E40" s="74"/>
      <c r="F40" s="72">
        <v>50.343934607999998</v>
      </c>
      <c r="G40" s="72">
        <v>0.145233</v>
      </c>
      <c r="H40" s="72">
        <v>0.69813429840000008</v>
      </c>
      <c r="I40" s="72">
        <v>31.579617039299997</v>
      </c>
      <c r="J40" s="72">
        <v>0.84803399999999995</v>
      </c>
      <c r="K40" s="72">
        <v>14.925487074299998</v>
      </c>
      <c r="L40" s="72">
        <v>0.85882804425000003</v>
      </c>
      <c r="M40" s="72">
        <v>1.4886471599999999E-2</v>
      </c>
      <c r="N40" s="72">
        <v>4.95E-4</v>
      </c>
      <c r="O40" s="72">
        <v>1.2276E-2</v>
      </c>
      <c r="P40" s="72">
        <v>7.7418000000000001E-2</v>
      </c>
      <c r="Q40" s="72">
        <v>0</v>
      </c>
      <c r="R40" s="72">
        <v>3.4105499999999997E-2</v>
      </c>
      <c r="S40" s="72">
        <v>1.1286000000000001E-2</v>
      </c>
      <c r="T40" s="72">
        <v>6.9794999999999996E-3</v>
      </c>
      <c r="U40" s="72">
        <v>3.1630499999999999E-2</v>
      </c>
      <c r="V40" s="72">
        <v>1.5344999999999998E-3</v>
      </c>
      <c r="W40" s="73">
        <v>1.8294335981527159</v>
      </c>
      <c r="X40" s="73">
        <v>44.235847810570121</v>
      </c>
      <c r="Y40" s="73">
        <v>53.934718591277161</v>
      </c>
      <c r="Z40" s="92">
        <f t="shared" si="0"/>
        <v>45.725332316861767</v>
      </c>
      <c r="AA40" s="95">
        <v>1.1361117711633628</v>
      </c>
      <c r="AB40" s="80">
        <f t="shared" si="1"/>
        <v>0.84248018953909642</v>
      </c>
      <c r="AC40" s="93"/>
    </row>
    <row r="41" spans="1:29" x14ac:dyDescent="0.25">
      <c r="A41" s="75" t="s">
        <v>277</v>
      </c>
      <c r="B41" s="74" t="s">
        <v>178</v>
      </c>
      <c r="C41" s="74" t="s">
        <v>276</v>
      </c>
      <c r="D41" s="74"/>
      <c r="E41" s="74"/>
      <c r="F41" s="72">
        <v>50.189999953499999</v>
      </c>
      <c r="G41" s="72">
        <v>0.26532</v>
      </c>
      <c r="H41" s="72">
        <v>0.79494251760000001</v>
      </c>
      <c r="I41" s="72">
        <v>31.746237677549999</v>
      </c>
      <c r="J41" s="72">
        <v>0.86204250000000004</v>
      </c>
      <c r="K41" s="72">
        <v>14.3963254809</v>
      </c>
      <c r="L41" s="72">
        <v>1.2376081575</v>
      </c>
      <c r="M41" s="72">
        <v>3.6972936000000001E-3</v>
      </c>
      <c r="N41" s="72">
        <v>7.5734999999999995E-3</v>
      </c>
      <c r="O41" s="72">
        <v>2.5195499999999999E-2</v>
      </c>
      <c r="P41" s="72">
        <v>1.2276000000000002E-2</v>
      </c>
      <c r="Q41" s="72">
        <v>2.3764500069749998E-2</v>
      </c>
      <c r="R41" s="72">
        <v>1.0345499999999999E-2</v>
      </c>
      <c r="S41" s="72">
        <v>5.4449999999999993E-3</v>
      </c>
      <c r="T41" s="72">
        <v>3.2174999999999999E-3</v>
      </c>
      <c r="U41" s="72">
        <v>2.4255000000000002E-2</v>
      </c>
      <c r="V41" s="72">
        <v>0</v>
      </c>
      <c r="W41" s="73">
        <v>2.6484976840468146</v>
      </c>
      <c r="X41" s="73">
        <v>42.865066357206999</v>
      </c>
      <c r="Y41" s="73">
        <v>54.486435958746199</v>
      </c>
      <c r="Z41" s="92">
        <f t="shared" si="0"/>
        <v>44.700856360560465</v>
      </c>
      <c r="AA41" s="95">
        <v>1.0400269659803827</v>
      </c>
      <c r="AB41" s="80">
        <f t="shared" si="1"/>
        <v>0.80834626756642347</v>
      </c>
      <c r="AC41" s="93"/>
    </row>
    <row r="42" spans="1:29" x14ac:dyDescent="0.25">
      <c r="A42" s="75" t="s">
        <v>278</v>
      </c>
      <c r="B42" s="74" t="s">
        <v>178</v>
      </c>
      <c r="C42" s="74" t="s">
        <v>276</v>
      </c>
      <c r="D42" s="74"/>
      <c r="E42" s="74"/>
      <c r="F42" s="72">
        <v>49.989493174499998</v>
      </c>
      <c r="G42" s="72">
        <v>0.15057900000000002</v>
      </c>
      <c r="H42" s="72">
        <v>0.85153733279999999</v>
      </c>
      <c r="I42" s="72">
        <v>31.895623415700001</v>
      </c>
      <c r="J42" s="72">
        <v>0.87877349999999999</v>
      </c>
      <c r="K42" s="72">
        <v>14.4347363523</v>
      </c>
      <c r="L42" s="72">
        <v>1.0154404754999999</v>
      </c>
      <c r="M42" s="72">
        <v>4.3783739999999998E-4</v>
      </c>
      <c r="N42" s="72">
        <v>1.10385E-2</v>
      </c>
      <c r="O42" s="72">
        <v>1.7473499999999999E-2</v>
      </c>
      <c r="P42" s="72">
        <v>0.14186699999999999</v>
      </c>
      <c r="Q42" s="72">
        <v>7.4017443555000019E-3</v>
      </c>
      <c r="R42" s="72">
        <v>3.8807999999999995E-2</v>
      </c>
      <c r="S42" s="72">
        <v>2.3611500000000001E-2</v>
      </c>
      <c r="T42" s="72">
        <v>1.1187000000000001E-2</v>
      </c>
      <c r="U42" s="72">
        <v>2.2027499999999998E-2</v>
      </c>
      <c r="V42" s="72">
        <v>1.6829999999999998E-3</v>
      </c>
      <c r="W42" s="73">
        <v>2.1748662698859782</v>
      </c>
      <c r="X42" s="73">
        <v>43.015240228702261</v>
      </c>
      <c r="Y42" s="73">
        <v>54.809893501411757</v>
      </c>
      <c r="Z42" s="92">
        <f t="shared" si="0"/>
        <v>44.650680977298855</v>
      </c>
      <c r="AA42" s="95">
        <v>1.0502458743562537</v>
      </c>
      <c r="AB42" s="80">
        <f t="shared" si="1"/>
        <v>0.8067069616337228</v>
      </c>
      <c r="AC42" s="93"/>
    </row>
    <row r="43" spans="1:29" x14ac:dyDescent="0.25">
      <c r="A43" s="75" t="s">
        <v>279</v>
      </c>
      <c r="B43" s="74" t="s">
        <v>178</v>
      </c>
      <c r="C43" s="74" t="s">
        <v>276</v>
      </c>
      <c r="D43" s="74"/>
      <c r="E43" s="74"/>
      <c r="F43" s="72">
        <v>50.299933947500001</v>
      </c>
      <c r="G43" s="72">
        <v>0.1455515</v>
      </c>
      <c r="H43" s="72">
        <v>0.76511826159999996</v>
      </c>
      <c r="I43" s="72">
        <v>31.394657086700001</v>
      </c>
      <c r="J43" s="72">
        <v>0.86317149999999998</v>
      </c>
      <c r="K43" s="72">
        <v>15.125681212699998</v>
      </c>
      <c r="L43" s="72">
        <v>0.83173619875000004</v>
      </c>
      <c r="M43" s="72">
        <v>3.2923800000000001E-3</v>
      </c>
      <c r="N43" s="72">
        <v>9.552999999999999E-3</v>
      </c>
      <c r="O43" s="72">
        <v>0</v>
      </c>
      <c r="P43" s="72">
        <v>4.8349999999999997E-2</v>
      </c>
      <c r="Q43" s="72">
        <v>0</v>
      </c>
      <c r="R43" s="72">
        <v>6.0340499999999998E-2</v>
      </c>
      <c r="S43" s="72">
        <v>5.6499999999999996E-3</v>
      </c>
      <c r="T43" s="72">
        <v>6.1254999999999999E-3</v>
      </c>
      <c r="U43" s="72">
        <v>5.2528000000000005E-2</v>
      </c>
      <c r="V43" s="72">
        <v>0</v>
      </c>
      <c r="W43" s="73">
        <v>1.767242438470626</v>
      </c>
      <c r="X43" s="73">
        <v>44.715787247956101</v>
      </c>
      <c r="Y43" s="73">
        <v>53.516970313573268</v>
      </c>
      <c r="Z43" s="92">
        <f t="shared" si="0"/>
        <v>46.202148686047757</v>
      </c>
      <c r="AA43" s="95">
        <v>1.1712760160857587</v>
      </c>
      <c r="AB43" s="80">
        <f t="shared" si="1"/>
        <v>0.85881029739314918</v>
      </c>
      <c r="AC43" s="93"/>
    </row>
    <row r="44" spans="1:29" x14ac:dyDescent="0.25">
      <c r="A44" s="75" t="s">
        <v>280</v>
      </c>
      <c r="B44" s="74" t="s">
        <v>180</v>
      </c>
      <c r="C44" s="74" t="s">
        <v>276</v>
      </c>
      <c r="D44" s="74"/>
      <c r="E44" s="74"/>
      <c r="F44" s="72">
        <v>51.002917199999999</v>
      </c>
      <c r="G44" s="72">
        <v>0.14957500000000001</v>
      </c>
      <c r="H44" s="72">
        <v>0.82108908000000003</v>
      </c>
      <c r="I44" s="72">
        <v>30.4086501325</v>
      </c>
      <c r="J44" s="72">
        <v>0.96482500000000004</v>
      </c>
      <c r="K44" s="72">
        <v>14.489628759999999</v>
      </c>
      <c r="L44" s="72">
        <v>1.1766921125000001</v>
      </c>
      <c r="M44" s="72">
        <v>2.176902E-2</v>
      </c>
      <c r="N44" s="72">
        <v>1.6250000000000001E-2</v>
      </c>
      <c r="O44" s="72">
        <v>9.3749999999999997E-3</v>
      </c>
      <c r="P44" s="72">
        <v>0.15825</v>
      </c>
      <c r="Q44" s="72">
        <v>6.1436944124999976E-3</v>
      </c>
      <c r="R44" s="72">
        <v>4.2399999999999993E-2</v>
      </c>
      <c r="S44" s="72">
        <v>9.2499999999999995E-3</v>
      </c>
      <c r="T44" s="72">
        <v>1.5474999999999999E-2</v>
      </c>
      <c r="U44" s="72">
        <v>3.9175000000000001E-2</v>
      </c>
      <c r="V44" s="72">
        <v>1.1000000000000001E-3</v>
      </c>
      <c r="W44" s="73">
        <v>2.5672465115366467</v>
      </c>
      <c r="X44" s="73">
        <v>43.984270950923531</v>
      </c>
      <c r="Y44" s="73">
        <v>53.448482537539817</v>
      </c>
      <c r="Z44" s="92">
        <f t="shared" si="0"/>
        <v>45.92760315829284</v>
      </c>
      <c r="AA44" s="95">
        <v>1.117999266989737</v>
      </c>
      <c r="AB44" s="80">
        <f t="shared" si="1"/>
        <v>0.84937243105280535</v>
      </c>
      <c r="AC44" s="93"/>
    </row>
    <row r="45" spans="1:29" x14ac:dyDescent="0.25">
      <c r="A45" s="75" t="s">
        <v>281</v>
      </c>
      <c r="B45" s="74" t="s">
        <v>180</v>
      </c>
      <c r="C45" s="74" t="s">
        <v>276</v>
      </c>
      <c r="D45" s="74"/>
      <c r="E45" s="74"/>
      <c r="F45" s="72">
        <v>50.270264900000001</v>
      </c>
      <c r="G45" s="72">
        <v>0.19159999999999999</v>
      </c>
      <c r="H45" s="72">
        <v>0.64836855999999998</v>
      </c>
      <c r="I45" s="72">
        <v>31.109915444999999</v>
      </c>
      <c r="J45" s="72">
        <v>0.97709999999999997</v>
      </c>
      <c r="K45" s="72">
        <v>14.79064408</v>
      </c>
      <c r="L45" s="72">
        <v>1.41931495</v>
      </c>
      <c r="M45" s="72">
        <v>0</v>
      </c>
      <c r="N45" s="72">
        <v>8.2500000000000004E-3</v>
      </c>
      <c r="O45" s="72">
        <v>1.15E-2</v>
      </c>
      <c r="P45" s="72">
        <v>0.10875</v>
      </c>
      <c r="Q45" s="72">
        <v>2.5024146425000005E-2</v>
      </c>
      <c r="R45" s="72">
        <v>4.0849999999999997E-2</v>
      </c>
      <c r="S45" s="72">
        <v>7.1999999999999998E-3</v>
      </c>
      <c r="T45" s="72">
        <v>5.5999999999999999E-3</v>
      </c>
      <c r="U45" s="72">
        <v>7.9500000000000001E-2</v>
      </c>
      <c r="V45" s="72">
        <v>9.8499999999999994E-3</v>
      </c>
      <c r="W45" s="73">
        <v>3.0163980542876563</v>
      </c>
      <c r="X45" s="73">
        <v>43.735326224800389</v>
      </c>
      <c r="Y45" s="73">
        <v>53.248275720911948</v>
      </c>
      <c r="Z45" s="92">
        <f t="shared" si="0"/>
        <v>45.872034553930447</v>
      </c>
      <c r="AA45" s="95">
        <v>1.1002902597507502</v>
      </c>
      <c r="AB45" s="80">
        <f t="shared" si="1"/>
        <v>0.84747383678470389</v>
      </c>
      <c r="AC45" s="93"/>
    </row>
    <row r="46" spans="1:29" x14ac:dyDescent="0.25">
      <c r="A46" s="75" t="s">
        <v>282</v>
      </c>
      <c r="B46" s="74" t="s">
        <v>180</v>
      </c>
      <c r="C46" s="74" t="s">
        <v>276</v>
      </c>
      <c r="D46" s="74"/>
      <c r="E46" s="74"/>
      <c r="F46" s="72">
        <v>49.883639946666676</v>
      </c>
      <c r="G46" s="72">
        <v>0.17366283333333335</v>
      </c>
      <c r="H46" s="72">
        <v>0.66395469093333337</v>
      </c>
      <c r="I46" s="72">
        <v>32.207197711466669</v>
      </c>
      <c r="J46" s="72">
        <v>1.1312436666666665</v>
      </c>
      <c r="K46" s="72">
        <v>13.954432231666667</v>
      </c>
      <c r="L46" s="72">
        <v>1.5310775735833335</v>
      </c>
      <c r="M46" s="72">
        <v>7.6601069999999993E-3</v>
      </c>
      <c r="N46" s="72">
        <v>1.6583333333333335E-3</v>
      </c>
      <c r="O46" s="72">
        <v>7.7941666666666671E-3</v>
      </c>
      <c r="P46" s="72">
        <v>6.5636833333333339E-2</v>
      </c>
      <c r="Q46" s="72">
        <v>0</v>
      </c>
      <c r="R46" s="72">
        <v>4.1132833333333334E-2</v>
      </c>
      <c r="S46" s="72">
        <v>3.3190000000000003E-3</v>
      </c>
      <c r="T46" s="72">
        <v>0</v>
      </c>
      <c r="U46" s="72">
        <v>5.2061666666666666E-2</v>
      </c>
      <c r="V46" s="72">
        <v>0</v>
      </c>
      <c r="W46" s="73">
        <v>3.2590030616508918</v>
      </c>
      <c r="X46" s="73">
        <v>41.327121155572947</v>
      </c>
      <c r="Y46" s="73">
        <v>55.413875782776159</v>
      </c>
      <c r="Z46" s="92">
        <f t="shared" si="0"/>
        <v>43.576780377206433</v>
      </c>
      <c r="AA46" s="95">
        <v>0.93957108526525945</v>
      </c>
      <c r="AB46" s="80">
        <f t="shared" si="1"/>
        <v>0.77231998933294665</v>
      </c>
      <c r="AC46" s="93"/>
    </row>
    <row r="47" spans="1:29" x14ac:dyDescent="0.25">
      <c r="A47" s="75" t="s">
        <v>283</v>
      </c>
      <c r="B47" s="74" t="s">
        <v>180</v>
      </c>
      <c r="C47" s="74" t="s">
        <v>276</v>
      </c>
      <c r="D47" s="74"/>
      <c r="E47" s="74"/>
      <c r="F47" s="72">
        <v>52.811197649999997</v>
      </c>
      <c r="G47" s="72">
        <v>0.1027</v>
      </c>
      <c r="H47" s="72">
        <v>1.2564663999999999</v>
      </c>
      <c r="I47" s="72">
        <v>26.268304255</v>
      </c>
      <c r="J47" s="72">
        <v>0.64555000000000007</v>
      </c>
      <c r="K47" s="72">
        <v>14.536706039999999</v>
      </c>
      <c r="L47" s="72">
        <v>1.35992355</v>
      </c>
      <c r="M47" s="72">
        <v>7.7837760000000006E-2</v>
      </c>
      <c r="N47" s="72">
        <v>2.5700000000000001E-2</v>
      </c>
      <c r="O47" s="72">
        <v>0</v>
      </c>
      <c r="P47" s="72">
        <v>0.13835</v>
      </c>
      <c r="Q47" s="72">
        <v>2.0097960424999999E-2</v>
      </c>
      <c r="R47" s="72">
        <v>3.9550000000000002E-2</v>
      </c>
      <c r="S47" s="72">
        <v>8.0000000000000004E-4</v>
      </c>
      <c r="T47" s="72">
        <v>6.0500000000000007E-3</v>
      </c>
      <c r="U47" s="72">
        <v>9.1299999999999992E-2</v>
      </c>
      <c r="V47" s="72">
        <v>0</v>
      </c>
      <c r="W47" s="73">
        <v>3.1923530366641275</v>
      </c>
      <c r="X47" s="73">
        <v>47.478592531819885</v>
      </c>
      <c r="Y47" s="73">
        <v>49.329054431515992</v>
      </c>
      <c r="Z47" s="92">
        <f t="shared" si="0"/>
        <v>49.658763006765142</v>
      </c>
      <c r="AA47" s="95">
        <v>1.3900012302104048</v>
      </c>
      <c r="AB47" s="80">
        <f t="shared" si="1"/>
        <v>0.98644304297565366</v>
      </c>
      <c r="AC47" s="93"/>
    </row>
    <row r="48" spans="1:29" x14ac:dyDescent="0.25">
      <c r="A48" s="75" t="s">
        <v>284</v>
      </c>
      <c r="B48" s="74" t="s">
        <v>180</v>
      </c>
      <c r="C48" s="74" t="s">
        <v>276</v>
      </c>
      <c r="D48" s="74"/>
      <c r="E48" s="74"/>
      <c r="F48" s="72">
        <v>52.749060450000002</v>
      </c>
      <c r="G48" s="72">
        <v>0.10345</v>
      </c>
      <c r="H48" s="72">
        <v>1.32130824</v>
      </c>
      <c r="I48" s="72">
        <v>26.572458429999998</v>
      </c>
      <c r="J48" s="72">
        <v>0.69599999999999995</v>
      </c>
      <c r="K48" s="72">
        <v>14.635149420000001</v>
      </c>
      <c r="L48" s="72">
        <v>1.1927606750000002</v>
      </c>
      <c r="M48" s="72">
        <v>7.7002379999999995E-2</v>
      </c>
      <c r="N48" s="72">
        <v>4.6549999999999994E-2</v>
      </c>
      <c r="O48" s="72">
        <v>2.1950000000000001E-2</v>
      </c>
      <c r="P48" s="72">
        <v>0.14634999999999998</v>
      </c>
      <c r="Q48" s="72">
        <v>0</v>
      </c>
      <c r="R48" s="72">
        <v>3.4449999999999995E-2</v>
      </c>
      <c r="S48" s="72">
        <v>0</v>
      </c>
      <c r="T48" s="72">
        <v>1.43E-2</v>
      </c>
      <c r="U48" s="72">
        <v>3.585E-2</v>
      </c>
      <c r="V48" s="72">
        <v>2.4499999999999999E-3</v>
      </c>
      <c r="W48" s="73">
        <v>2.7837993471399352</v>
      </c>
      <c r="X48" s="73">
        <v>47.524459533393241</v>
      </c>
      <c r="Y48" s="73">
        <v>49.691741119466826</v>
      </c>
      <c r="Z48" s="92">
        <f t="shared" si="0"/>
        <v>49.539695640440215</v>
      </c>
      <c r="AA48" s="95">
        <v>1.3938768831351722</v>
      </c>
      <c r="AB48" s="80">
        <f t="shared" si="1"/>
        <v>0.98175578346575776</v>
      </c>
      <c r="AC48" s="93"/>
    </row>
    <row r="49" spans="1:29" x14ac:dyDescent="0.25">
      <c r="A49" s="75" t="s">
        <v>285</v>
      </c>
      <c r="B49" s="74" t="s">
        <v>180</v>
      </c>
      <c r="C49" s="74" t="s">
        <v>276</v>
      </c>
      <c r="D49" s="74"/>
      <c r="E49" s="74"/>
      <c r="F49" s="72">
        <v>52.626740049999995</v>
      </c>
      <c r="G49" s="72">
        <v>1.315E-2</v>
      </c>
      <c r="H49" s="72">
        <v>0.91650776</v>
      </c>
      <c r="I49" s="72">
        <v>26.62961627</v>
      </c>
      <c r="J49" s="72">
        <v>0.68880000000000008</v>
      </c>
      <c r="K49" s="72">
        <v>14.975661779999999</v>
      </c>
      <c r="L49" s="72">
        <v>0.94268900000000011</v>
      </c>
      <c r="M49" s="72">
        <v>7.1596980000000005E-2</v>
      </c>
      <c r="N49" s="72">
        <v>2.775E-2</v>
      </c>
      <c r="O49" s="72">
        <v>0</v>
      </c>
      <c r="P49" s="72">
        <v>7.9399999999999998E-2</v>
      </c>
      <c r="Q49" s="72">
        <v>0</v>
      </c>
      <c r="R49" s="72">
        <v>3.8100000000000002E-2</v>
      </c>
      <c r="S49" s="72">
        <v>2.0000000000000001E-4</v>
      </c>
      <c r="T49" s="72">
        <v>1.5499999999999999E-3</v>
      </c>
      <c r="U49" s="72">
        <v>4.0849999999999997E-2</v>
      </c>
      <c r="V49" s="72">
        <v>6.1999999999999998E-3</v>
      </c>
      <c r="W49" s="73">
        <v>2.1867504980503658</v>
      </c>
      <c r="X49" s="73">
        <v>48.333943163996459</v>
      </c>
      <c r="Y49" s="73">
        <v>49.479306337953176</v>
      </c>
      <c r="Z49" s="92">
        <f t="shared" si="0"/>
        <v>50.060970042501964</v>
      </c>
      <c r="AA49" s="95">
        <v>1.4636523875821754</v>
      </c>
      <c r="AB49" s="80">
        <f t="shared" si="1"/>
        <v>1.00244177920772</v>
      </c>
      <c r="AC49" s="93"/>
    </row>
    <row r="50" spans="1:29" x14ac:dyDescent="0.25">
      <c r="A50" s="75" t="s">
        <v>286</v>
      </c>
      <c r="B50" s="74" t="s">
        <v>180</v>
      </c>
      <c r="C50" s="74" t="s">
        <v>276</v>
      </c>
      <c r="D50" s="74"/>
      <c r="E50" s="74"/>
      <c r="F50" s="72">
        <v>50.12229825</v>
      </c>
      <c r="G50" s="72">
        <v>0.14069999999999999</v>
      </c>
      <c r="H50" s="72">
        <v>0.69038368000000006</v>
      </c>
      <c r="I50" s="72">
        <v>31.482799909999997</v>
      </c>
      <c r="J50" s="72">
        <v>0.83705000000000007</v>
      </c>
      <c r="K50" s="72">
        <v>15.08657266</v>
      </c>
      <c r="L50" s="72">
        <v>0.89734825000000007</v>
      </c>
      <c r="M50" s="72">
        <v>1.3955760000000001E-2</v>
      </c>
      <c r="N50" s="72">
        <v>7.45E-3</v>
      </c>
      <c r="O50" s="72">
        <v>1.21E-2</v>
      </c>
      <c r="P50" s="72">
        <v>6.8349999999999994E-2</v>
      </c>
      <c r="Q50" s="72">
        <v>1.8116552625000011E-2</v>
      </c>
      <c r="R50" s="72">
        <v>7.0599999999999996E-2</v>
      </c>
      <c r="S50" s="72">
        <v>7.4000000000000003E-3</v>
      </c>
      <c r="T50" s="72">
        <v>1.5299999999999999E-2</v>
      </c>
      <c r="U50" s="72">
        <v>8.2650000000000001E-2</v>
      </c>
      <c r="V50" s="72">
        <v>2.5999999999999999E-3</v>
      </c>
      <c r="W50" s="73">
        <v>1.9042512275153693</v>
      </c>
      <c r="X50" s="73">
        <v>44.54400086679717</v>
      </c>
      <c r="Y50" s="73">
        <v>53.551747905687463</v>
      </c>
      <c r="Z50" s="92">
        <f t="shared" si="0"/>
        <v>46.068140224293664</v>
      </c>
      <c r="AA50" s="95">
        <v>1.1585968338673074</v>
      </c>
      <c r="AB50" s="80">
        <f t="shared" si="1"/>
        <v>0.85419157462552586</v>
      </c>
      <c r="AC50" s="93"/>
    </row>
    <row r="51" spans="1:29" x14ac:dyDescent="0.25">
      <c r="A51" s="75" t="s">
        <v>287</v>
      </c>
      <c r="B51" s="74" t="s">
        <v>200</v>
      </c>
      <c r="C51" s="74" t="s">
        <v>276</v>
      </c>
      <c r="D51" s="74"/>
      <c r="E51" s="74"/>
      <c r="F51" s="72">
        <v>51.722135749999993</v>
      </c>
      <c r="G51" s="72">
        <v>0.11705</v>
      </c>
      <c r="H51" s="72">
        <v>1.531334</v>
      </c>
      <c r="I51" s="72">
        <v>25.431465175</v>
      </c>
      <c r="J51" s="72">
        <v>0.54059999999999997</v>
      </c>
      <c r="K51" s="72">
        <v>19.57711681</v>
      </c>
      <c r="L51" s="72">
        <v>0.70881044999999998</v>
      </c>
      <c r="M51" s="72">
        <v>0</v>
      </c>
      <c r="N51" s="72">
        <v>6.0499999999999998E-3</v>
      </c>
      <c r="O51" s="72">
        <v>1.065E-2</v>
      </c>
      <c r="P51" s="72">
        <v>0.14724999999999999</v>
      </c>
      <c r="Q51" s="72">
        <v>8.9583819250000016E-3</v>
      </c>
      <c r="R51" s="72">
        <v>3.925E-2</v>
      </c>
      <c r="S51" s="72">
        <v>8.3999999999999995E-3</v>
      </c>
      <c r="T51" s="72">
        <v>1.0950000000000001E-2</v>
      </c>
      <c r="U51" s="72">
        <v>3.6250000000000004E-2</v>
      </c>
      <c r="V51" s="72">
        <v>7.7999999999999996E-3</v>
      </c>
      <c r="W51" s="73">
        <v>1.4697956603340516</v>
      </c>
      <c r="X51" s="73">
        <v>56.482120162867375</v>
      </c>
      <c r="Y51" s="73">
        <v>42.048084176798589</v>
      </c>
      <c r="Z51" s="92">
        <f t="shared" si="0"/>
        <v>57.844924900023628</v>
      </c>
      <c r="AA51" s="95">
        <v>2.3294999405749941</v>
      </c>
      <c r="AB51" s="80">
        <f t="shared" si="1"/>
        <v>1.3721936151895515</v>
      </c>
      <c r="AC51" s="93"/>
    </row>
    <row r="52" spans="1:29" x14ac:dyDescent="0.25">
      <c r="A52" s="75" t="s">
        <v>288</v>
      </c>
      <c r="B52" s="74" t="s">
        <v>200</v>
      </c>
      <c r="C52" s="74" t="s">
        <v>276</v>
      </c>
      <c r="D52" s="74"/>
      <c r="E52" s="74"/>
      <c r="F52" s="72">
        <v>51.375349599999993</v>
      </c>
      <c r="G52" s="72">
        <v>7.3749999999999996E-2</v>
      </c>
      <c r="H52" s="72">
        <v>1.0594987200000001</v>
      </c>
      <c r="I52" s="72">
        <v>26.044855339999998</v>
      </c>
      <c r="J52" s="72">
        <v>0.57840000000000003</v>
      </c>
      <c r="K52" s="72">
        <v>19.248872470000002</v>
      </c>
      <c r="L52" s="72">
        <v>0.59570769999999995</v>
      </c>
      <c r="M52" s="72">
        <v>1.071252E-2</v>
      </c>
      <c r="N52" s="72">
        <v>1.925E-2</v>
      </c>
      <c r="O52" s="72">
        <v>2.65E-3</v>
      </c>
      <c r="P52" s="72">
        <v>7.5649999999999995E-2</v>
      </c>
      <c r="Q52" s="72">
        <v>0</v>
      </c>
      <c r="R52" s="72">
        <v>2.5350000000000001E-2</v>
      </c>
      <c r="S52" s="72">
        <v>1.4149999999999999E-2</v>
      </c>
      <c r="T52" s="72">
        <v>8.3499999999999998E-3</v>
      </c>
      <c r="U52" s="72">
        <v>1.5199999999999998E-2</v>
      </c>
      <c r="V52" s="72">
        <v>5.5499999999999994E-3</v>
      </c>
      <c r="W52" s="73">
        <v>1.2368329777660223</v>
      </c>
      <c r="X52" s="73">
        <v>55.605602020678525</v>
      </c>
      <c r="Y52" s="73">
        <v>43.157565001555454</v>
      </c>
      <c r="Z52" s="92">
        <f t="shared" si="0"/>
        <v>56.848402647237435</v>
      </c>
      <c r="AA52" s="95">
        <v>2.2205082668745728</v>
      </c>
      <c r="AB52" s="80">
        <f t="shared" si="1"/>
        <v>1.3174113157968186</v>
      </c>
      <c r="AC52" s="93"/>
    </row>
    <row r="53" spans="1:29" x14ac:dyDescent="0.25">
      <c r="A53" s="75" t="s">
        <v>289</v>
      </c>
      <c r="B53" s="74" t="s">
        <v>200</v>
      </c>
      <c r="C53" s="74" t="s">
        <v>276</v>
      </c>
      <c r="D53" s="74"/>
      <c r="E53" s="74"/>
      <c r="F53" s="72">
        <v>51.551111899999995</v>
      </c>
      <c r="G53" s="72">
        <v>0.10290000000000001</v>
      </c>
      <c r="H53" s="72">
        <v>1.9298048000000001</v>
      </c>
      <c r="I53" s="72">
        <v>25.630058479999999</v>
      </c>
      <c r="J53" s="72">
        <v>0.5111</v>
      </c>
      <c r="K53" s="72">
        <v>19.303081159999998</v>
      </c>
      <c r="L53" s="72">
        <v>0.58693850000000003</v>
      </c>
      <c r="M53" s="72">
        <v>0</v>
      </c>
      <c r="N53" s="72">
        <v>4.0499999999999998E-3</v>
      </c>
      <c r="O53" s="72">
        <v>1.005E-2</v>
      </c>
      <c r="P53" s="72">
        <v>0</v>
      </c>
      <c r="Q53" s="72">
        <v>1.3575698249999948E-3</v>
      </c>
      <c r="R53" s="72">
        <v>1.7299999999999999E-2</v>
      </c>
      <c r="S53" s="72">
        <v>8.3499999999999998E-3</v>
      </c>
      <c r="T53" s="72">
        <v>1.805E-2</v>
      </c>
      <c r="U53" s="72">
        <v>1.9099999999999999E-2</v>
      </c>
      <c r="V53" s="72">
        <v>0</v>
      </c>
      <c r="W53" s="73">
        <v>1.2265283939883334</v>
      </c>
      <c r="X53" s="73">
        <v>56.123798231078297</v>
      </c>
      <c r="Y53" s="73">
        <v>42.649673374933364</v>
      </c>
      <c r="Z53" s="92">
        <f t="shared" si="0"/>
        <v>57.310610086132698</v>
      </c>
      <c r="AA53" s="95">
        <v>2.2844339054794403</v>
      </c>
      <c r="AB53" s="80">
        <f t="shared" si="1"/>
        <v>1.3425024391720302</v>
      </c>
      <c r="AC53" s="93"/>
    </row>
    <row r="54" spans="1:29" x14ac:dyDescent="0.25">
      <c r="A54" s="75" t="s">
        <v>290</v>
      </c>
      <c r="B54" s="74" t="s">
        <v>200</v>
      </c>
      <c r="C54" s="74" t="s">
        <v>276</v>
      </c>
      <c r="D54" s="74"/>
      <c r="E54" s="74"/>
      <c r="F54" s="72">
        <v>50.789312433333329</v>
      </c>
      <c r="G54" s="72">
        <v>7.8933333333333341E-2</v>
      </c>
      <c r="H54" s="72">
        <v>1.2183221866666667</v>
      </c>
      <c r="I54" s="72">
        <v>27.832513746666667</v>
      </c>
      <c r="J54" s="72">
        <v>0.53843333333333343</v>
      </c>
      <c r="K54" s="72">
        <v>18.032593039999998</v>
      </c>
      <c r="L54" s="72">
        <v>0.61849433333333337</v>
      </c>
      <c r="M54" s="72">
        <v>3.8329200000000001E-3</v>
      </c>
      <c r="N54" s="72">
        <v>1.1766666666666667E-2</v>
      </c>
      <c r="O54" s="72">
        <v>1.3333333333333333E-3</v>
      </c>
      <c r="P54" s="72">
        <v>0.15869999999999998</v>
      </c>
      <c r="Q54" s="72">
        <v>3.0698100550000006E-2</v>
      </c>
      <c r="R54" s="72">
        <v>2.1600000000000005E-2</v>
      </c>
      <c r="S54" s="72">
        <v>1.1999999999999999E-3</v>
      </c>
      <c r="T54" s="72">
        <v>8.4333333333333326E-3</v>
      </c>
      <c r="U54" s="72">
        <v>3.323333333333333E-2</v>
      </c>
      <c r="V54" s="72">
        <v>9.0000000000000008E-4</v>
      </c>
      <c r="W54" s="73">
        <v>1.2923469066430275</v>
      </c>
      <c r="X54" s="73">
        <v>52.424823086954376</v>
      </c>
      <c r="Y54" s="73">
        <v>46.282830006402584</v>
      </c>
      <c r="Z54" s="92">
        <f t="shared" si="0"/>
        <v>53.594100620641171</v>
      </c>
      <c r="AA54" s="95">
        <v>1.8587796983275859</v>
      </c>
      <c r="AB54" s="80">
        <f t="shared" si="1"/>
        <v>1.1548984361346013</v>
      </c>
      <c r="AC54" s="93"/>
    </row>
    <row r="55" spans="1:29" x14ac:dyDescent="0.25">
      <c r="A55" s="75" t="s">
        <v>291</v>
      </c>
      <c r="B55" s="74" t="s">
        <v>200</v>
      </c>
      <c r="C55" s="74" t="s">
        <v>276</v>
      </c>
      <c r="D55" s="74"/>
      <c r="E55" s="74"/>
      <c r="F55" s="72">
        <v>51.72027945</v>
      </c>
      <c r="G55" s="72">
        <v>0.12970000000000001</v>
      </c>
      <c r="H55" s="72">
        <v>1.3773782400000001</v>
      </c>
      <c r="I55" s="72">
        <v>26.544533604999998</v>
      </c>
      <c r="J55" s="72">
        <v>0.56024999999999991</v>
      </c>
      <c r="K55" s="72">
        <v>18.656566479999999</v>
      </c>
      <c r="L55" s="72">
        <v>0.6443369000000001</v>
      </c>
      <c r="M55" s="72">
        <v>0</v>
      </c>
      <c r="N55" s="72">
        <v>9.1999999999999998E-3</v>
      </c>
      <c r="O55" s="72">
        <v>2.325E-2</v>
      </c>
      <c r="P55" s="72">
        <v>8.7800000000000003E-2</v>
      </c>
      <c r="Q55" s="72">
        <v>0</v>
      </c>
      <c r="R55" s="72">
        <v>1.34E-2</v>
      </c>
      <c r="S55" s="72">
        <v>8.6499999999999997E-3</v>
      </c>
      <c r="T55" s="72">
        <v>0</v>
      </c>
      <c r="U55" s="72">
        <v>4.6249999999999999E-2</v>
      </c>
      <c r="V55" s="72">
        <v>2.2000000000000001E-3</v>
      </c>
      <c r="W55" s="73">
        <v>1.3489967314962641</v>
      </c>
      <c r="X55" s="73">
        <v>54.345679517710053</v>
      </c>
      <c r="Y55" s="73">
        <v>44.305323750793683</v>
      </c>
      <c r="Z55" s="92">
        <f t="shared" si="0"/>
        <v>55.611529828775531</v>
      </c>
      <c r="AA55" s="95">
        <v>2.0710660177498106</v>
      </c>
      <c r="AB55" s="80">
        <f t="shared" si="1"/>
        <v>1.2528372709007347</v>
      </c>
      <c r="AC55" s="93"/>
    </row>
    <row r="56" spans="1:29" x14ac:dyDescent="0.25">
      <c r="A56" s="75" t="s">
        <v>292</v>
      </c>
      <c r="B56" s="74" t="s">
        <v>200</v>
      </c>
      <c r="C56" s="74" t="s">
        <v>276</v>
      </c>
      <c r="D56" s="74"/>
      <c r="E56" s="74"/>
      <c r="F56" s="72">
        <v>51.920711000000004</v>
      </c>
      <c r="G56" s="72">
        <v>0.12263333333333333</v>
      </c>
      <c r="H56" s="72">
        <v>1.1792144000000002</v>
      </c>
      <c r="I56" s="72">
        <v>25.016349653333332</v>
      </c>
      <c r="J56" s="72">
        <v>0.58146666666666669</v>
      </c>
      <c r="K56" s="72">
        <v>20.099804280000001</v>
      </c>
      <c r="L56" s="72">
        <v>0.84264040000000007</v>
      </c>
      <c r="M56" s="72">
        <v>0</v>
      </c>
      <c r="N56" s="72">
        <v>7.966666666666667E-3</v>
      </c>
      <c r="O56" s="72">
        <v>1.1133333333333334E-2</v>
      </c>
      <c r="P56" s="72">
        <v>2.24E-2</v>
      </c>
      <c r="Q56" s="72">
        <v>9.913105366666666E-3</v>
      </c>
      <c r="R56" s="72">
        <v>3.1800000000000002E-2</v>
      </c>
      <c r="S56" s="72">
        <v>2.6666666666666668E-4</v>
      </c>
      <c r="T56" s="72">
        <v>1.1766666666666667E-2</v>
      </c>
      <c r="U56" s="72">
        <v>6.6266666666666668E-2</v>
      </c>
      <c r="V56" s="72">
        <v>0</v>
      </c>
      <c r="W56" s="73">
        <v>1.72691814106283</v>
      </c>
      <c r="X56" s="73">
        <v>57.313471177794995</v>
      </c>
      <c r="Y56" s="73">
        <v>40.959610681142181</v>
      </c>
      <c r="Z56" s="92">
        <f t="shared" si="0"/>
        <v>58.885086363539699</v>
      </c>
      <c r="AA56" s="95">
        <v>2.4368375872654946</v>
      </c>
      <c r="AB56" s="80">
        <f t="shared" si="1"/>
        <v>1.4322074681757566</v>
      </c>
      <c r="AC56" s="93"/>
    </row>
    <row r="57" spans="1:29" x14ac:dyDescent="0.25">
      <c r="A57" s="75" t="s">
        <v>293</v>
      </c>
      <c r="B57" s="74" t="s">
        <v>200</v>
      </c>
      <c r="C57" s="74" t="s">
        <v>276</v>
      </c>
      <c r="D57" s="74"/>
      <c r="E57" s="74"/>
      <c r="F57" s="72">
        <v>51.6230191</v>
      </c>
      <c r="G57" s="72">
        <v>0.15889999999999999</v>
      </c>
      <c r="H57" s="72">
        <v>1.4880230399999999</v>
      </c>
      <c r="I57" s="72">
        <v>23.729610614999999</v>
      </c>
      <c r="J57" s="72">
        <v>0.48785000000000001</v>
      </c>
      <c r="K57" s="72">
        <v>20.868699939999999</v>
      </c>
      <c r="L57" s="72">
        <v>0.89186750000000004</v>
      </c>
      <c r="M57" s="72">
        <v>0</v>
      </c>
      <c r="N57" s="72">
        <v>1.265E-2</v>
      </c>
      <c r="O57" s="72">
        <v>2.085E-2</v>
      </c>
      <c r="P57" s="72">
        <v>0.1686</v>
      </c>
      <c r="Q57" s="72">
        <v>0</v>
      </c>
      <c r="R57" s="72">
        <v>4.8500000000000001E-3</v>
      </c>
      <c r="S57" s="72">
        <v>1.4749999999999999E-2</v>
      </c>
      <c r="T57" s="72">
        <v>1.3050000000000001E-2</v>
      </c>
      <c r="U57" s="72">
        <v>4.7899999999999998E-2</v>
      </c>
      <c r="V57" s="72">
        <v>7.1000000000000004E-3</v>
      </c>
      <c r="W57" s="73">
        <v>1.826282766543293</v>
      </c>
      <c r="X57" s="73">
        <v>59.456383125650298</v>
      </c>
      <c r="Y57" s="73">
        <v>38.717334107806415</v>
      </c>
      <c r="Z57" s="92">
        <f t="shared" si="0"/>
        <v>61.053538108840236</v>
      </c>
      <c r="AA57" s="95">
        <v>2.7322341656710778</v>
      </c>
      <c r="AB57" s="80">
        <f t="shared" si="1"/>
        <v>1.5676273310644022</v>
      </c>
      <c r="AC57" s="93"/>
    </row>
    <row r="58" spans="1:29" x14ac:dyDescent="0.25">
      <c r="A58" s="75" t="s">
        <v>294</v>
      </c>
      <c r="B58" s="74" t="s">
        <v>200</v>
      </c>
      <c r="C58" s="74" t="s">
        <v>276</v>
      </c>
      <c r="D58" s="74"/>
      <c r="E58" s="74"/>
      <c r="F58" s="72">
        <v>51.977474699999995</v>
      </c>
      <c r="G58" s="72">
        <v>0.18579999999999999</v>
      </c>
      <c r="H58" s="72">
        <v>1.7565609600000001</v>
      </c>
      <c r="I58" s="72">
        <v>24.473819779999999</v>
      </c>
      <c r="J58" s="72">
        <v>0.60270000000000001</v>
      </c>
      <c r="K58" s="72">
        <v>20.186478340000001</v>
      </c>
      <c r="L58" s="72">
        <v>0.76102705000000004</v>
      </c>
      <c r="M58" s="72">
        <v>0</v>
      </c>
      <c r="N58" s="72">
        <v>0</v>
      </c>
      <c r="O58" s="72">
        <v>6.7000000000000002E-3</v>
      </c>
      <c r="P58" s="72">
        <v>0</v>
      </c>
      <c r="Q58" s="72">
        <v>0</v>
      </c>
      <c r="R58" s="72">
        <v>5.5999999999999999E-3</v>
      </c>
      <c r="S58" s="72">
        <v>0</v>
      </c>
      <c r="T58" s="72">
        <v>9.1000000000000004E-3</v>
      </c>
      <c r="U58" s="72">
        <v>1.9300000000000001E-2</v>
      </c>
      <c r="V58" s="72">
        <v>8.8999999999999999E-3</v>
      </c>
      <c r="W58" s="73">
        <v>1.5715011203653062</v>
      </c>
      <c r="X58" s="73">
        <v>57.997673225197765</v>
      </c>
      <c r="Y58" s="73">
        <v>40.430825654436916</v>
      </c>
      <c r="Z58" s="92">
        <f t="shared" si="0"/>
        <v>59.518581292709946</v>
      </c>
      <c r="AA58" s="95">
        <v>2.5281631359856318</v>
      </c>
      <c r="AB58" s="80">
        <f t="shared" si="1"/>
        <v>1.4702691554135578</v>
      </c>
      <c r="AC58" s="93"/>
    </row>
    <row r="59" spans="1:29" x14ac:dyDescent="0.25">
      <c r="A59" s="75" t="s">
        <v>295</v>
      </c>
      <c r="B59" s="74" t="s">
        <v>203</v>
      </c>
      <c r="C59" s="74" t="s">
        <v>276</v>
      </c>
      <c r="D59" s="74"/>
      <c r="E59" s="74"/>
      <c r="F59" s="72">
        <v>49.797820266666662</v>
      </c>
      <c r="G59" s="72">
        <v>0.12713333333333332</v>
      </c>
      <c r="H59" s="72">
        <v>0.9681253866666667</v>
      </c>
      <c r="I59" s="72">
        <v>26.805920029999999</v>
      </c>
      <c r="J59" s="72">
        <v>1.0530333333333333</v>
      </c>
      <c r="K59" s="72">
        <v>18.265053733333332</v>
      </c>
      <c r="L59" s="72">
        <v>0.71578595000000023</v>
      </c>
      <c r="M59" s="72">
        <v>7.89516E-3</v>
      </c>
      <c r="N59" s="72">
        <v>1.5900000000000001E-2</v>
      </c>
      <c r="O59" s="72">
        <v>1.4566666666666667E-2</v>
      </c>
      <c r="P59" s="72">
        <v>0</v>
      </c>
      <c r="Q59" s="72">
        <v>8.8141886499999988E-3</v>
      </c>
      <c r="R59" s="72">
        <v>6.0566666666666664E-2</v>
      </c>
      <c r="S59" s="72">
        <v>2.8666666666666667E-3</v>
      </c>
      <c r="T59" s="72">
        <v>1.1500000000000002E-2</v>
      </c>
      <c r="U59" s="72">
        <v>6.0200000000000004E-2</v>
      </c>
      <c r="V59" s="72">
        <v>4.0000000000000001E-3</v>
      </c>
      <c r="W59" s="73">
        <v>1.4948190943303685</v>
      </c>
      <c r="X59" s="73">
        <v>53.07155720648278</v>
      </c>
      <c r="Y59" s="73">
        <v>45.43362369918686</v>
      </c>
      <c r="Z59" s="92">
        <f t="shared" si="0"/>
        <v>54.844833844594746</v>
      </c>
      <c r="AA59" s="95">
        <v>1.9282259929476202</v>
      </c>
      <c r="AB59" s="80">
        <f t="shared" si="1"/>
        <v>1.2145860266761437</v>
      </c>
      <c r="AC59" s="93"/>
    </row>
    <row r="60" spans="1:29" x14ac:dyDescent="0.25">
      <c r="A60" s="75" t="s">
        <v>296</v>
      </c>
      <c r="B60" s="74" t="s">
        <v>203</v>
      </c>
      <c r="C60" s="74" t="s">
        <v>276</v>
      </c>
      <c r="D60" s="74"/>
      <c r="E60" s="74"/>
      <c r="F60" s="72">
        <v>51.300739366666654</v>
      </c>
      <c r="G60" s="72">
        <v>0.12513333333333335</v>
      </c>
      <c r="H60" s="72">
        <v>0.78062730666666669</v>
      </c>
      <c r="I60" s="72">
        <v>26.151556683333329</v>
      </c>
      <c r="J60" s="72">
        <v>0.68143333333333322</v>
      </c>
      <c r="K60" s="72">
        <v>18.856245959999999</v>
      </c>
      <c r="L60" s="72">
        <v>1.3819462</v>
      </c>
      <c r="M60" s="72">
        <v>3.0139199999999998E-3</v>
      </c>
      <c r="N60" s="72">
        <v>6.4999999999999997E-3</v>
      </c>
      <c r="O60" s="72">
        <v>1.0199999999999999E-2</v>
      </c>
      <c r="P60" s="72">
        <v>8.3900000000000016E-2</v>
      </c>
      <c r="Q60" s="72">
        <v>2.1974351116666669E-2</v>
      </c>
      <c r="R60" s="72">
        <v>1.9300000000000001E-2</v>
      </c>
      <c r="S60" s="72">
        <v>7.3333333333333334E-4</v>
      </c>
      <c r="T60" s="72">
        <v>1.6666666666666668E-3</v>
      </c>
      <c r="U60" s="72">
        <v>5.6933333333333336E-2</v>
      </c>
      <c r="V60" s="72">
        <v>6.966666666666667E-3</v>
      </c>
      <c r="W60" s="73">
        <v>2.845346093963744</v>
      </c>
      <c r="X60" s="73">
        <v>54.01751573488098</v>
      </c>
      <c r="Y60" s="73">
        <v>43.137138171155271</v>
      </c>
      <c r="Z60" s="92">
        <f t="shared" si="0"/>
        <v>56.241571631690171</v>
      </c>
      <c r="AA60" s="95">
        <v>2.0334958417618978</v>
      </c>
      <c r="AB60" s="80">
        <f t="shared" si="1"/>
        <v>1.2852740312862954</v>
      </c>
      <c r="AC60" s="93"/>
    </row>
    <row r="61" spans="1:29" x14ac:dyDescent="0.25">
      <c r="A61" s="75" t="s">
        <v>297</v>
      </c>
      <c r="B61" s="74" t="s">
        <v>203</v>
      </c>
      <c r="C61" s="74" t="s">
        <v>276</v>
      </c>
      <c r="D61" s="74"/>
      <c r="E61" s="74"/>
      <c r="F61" s="72">
        <v>52.955197679999991</v>
      </c>
      <c r="G61" s="72">
        <v>3.8419999999999996E-2</v>
      </c>
      <c r="H61" s="72">
        <v>1.7110670080000001</v>
      </c>
      <c r="I61" s="72">
        <v>22.147596321999998</v>
      </c>
      <c r="J61" s="72">
        <v>0.59499999999999997</v>
      </c>
      <c r="K61" s="72">
        <v>17.396491215999998</v>
      </c>
      <c r="L61" s="72">
        <v>1.50084858</v>
      </c>
      <c r="M61" s="72">
        <v>0.18032414399999999</v>
      </c>
      <c r="N61" s="72">
        <v>4.4399999999999995E-2</v>
      </c>
      <c r="O61" s="72">
        <v>1.1580000000000002E-2</v>
      </c>
      <c r="P61" s="72">
        <v>4.7459999999999995E-2</v>
      </c>
      <c r="Q61" s="72">
        <v>3.4187054900000013E-3</v>
      </c>
      <c r="R61" s="72">
        <v>2.5380000000000003E-2</v>
      </c>
      <c r="S61" s="72">
        <v>2.4200000000000003E-3</v>
      </c>
      <c r="T61" s="72">
        <v>1.4780000000000001E-2</v>
      </c>
      <c r="U61" s="72">
        <v>6.788000000000001E-2</v>
      </c>
      <c r="V61" s="72">
        <v>3.2199999999999998E-3</v>
      </c>
      <c r="W61" s="73">
        <v>3.4531690844169107</v>
      </c>
      <c r="X61" s="73">
        <v>55.690105012755936</v>
      </c>
      <c r="Y61" s="73">
        <v>40.856725902827158</v>
      </c>
      <c r="Z61" s="92">
        <f t="shared" si="0"/>
        <v>58.335855746931102</v>
      </c>
      <c r="AA61" s="95">
        <v>2.2308330829282346</v>
      </c>
      <c r="AB61" s="80">
        <f t="shared" si="1"/>
        <v>1.4001452998193815</v>
      </c>
      <c r="AC61" s="93"/>
    </row>
    <row r="62" spans="1:29" x14ac:dyDescent="0.25">
      <c r="A62" s="75" t="s">
        <v>298</v>
      </c>
      <c r="B62" s="74" t="s">
        <v>203</v>
      </c>
      <c r="C62" s="74" t="s">
        <v>276</v>
      </c>
      <c r="D62" s="74"/>
      <c r="E62" s="74"/>
      <c r="F62" s="72">
        <v>51.809626099999996</v>
      </c>
      <c r="G62" s="72">
        <v>0.20810000000000001</v>
      </c>
      <c r="H62" s="72">
        <v>1.1047534400000001</v>
      </c>
      <c r="I62" s="72">
        <v>24.886704669999997</v>
      </c>
      <c r="J62" s="72">
        <v>0.60270000000000001</v>
      </c>
      <c r="K62" s="72">
        <v>19.3306094</v>
      </c>
      <c r="L62" s="72">
        <v>1.5075052</v>
      </c>
      <c r="M62" s="72">
        <v>2.9385720000000001E-2</v>
      </c>
      <c r="N62" s="72">
        <v>1.55E-2</v>
      </c>
      <c r="O62" s="72">
        <v>0</v>
      </c>
      <c r="P62" s="72">
        <v>0.1769</v>
      </c>
      <c r="Q62" s="72">
        <v>0</v>
      </c>
      <c r="R62" s="72">
        <v>0</v>
      </c>
      <c r="S62" s="72">
        <v>1.5699999999999999E-2</v>
      </c>
      <c r="T62" s="72">
        <v>2.07E-2</v>
      </c>
      <c r="U62" s="72">
        <v>6.6900000000000001E-2</v>
      </c>
      <c r="V62" s="72">
        <v>8.0000000000000002E-3</v>
      </c>
      <c r="W62" s="73">
        <v>3.1208250472543861</v>
      </c>
      <c r="X62" s="73">
        <v>55.679016925585174</v>
      </c>
      <c r="Y62" s="73">
        <v>41.200158027160441</v>
      </c>
      <c r="Z62" s="92">
        <f t="shared" si="0"/>
        <v>58.063789634903237</v>
      </c>
      <c r="AA62" s="95">
        <v>2.2294761088788442</v>
      </c>
      <c r="AB62" s="80">
        <f t="shared" si="1"/>
        <v>1.3845740740376804</v>
      </c>
      <c r="AC62" s="93"/>
    </row>
    <row r="63" spans="1:29" x14ac:dyDescent="0.25">
      <c r="A63" s="75" t="s">
        <v>299</v>
      </c>
      <c r="B63" s="74" t="s">
        <v>203</v>
      </c>
      <c r="C63" s="74" t="s">
        <v>276</v>
      </c>
      <c r="D63" s="74"/>
      <c r="E63" s="74"/>
      <c r="F63" s="72">
        <v>51.480083999999998</v>
      </c>
      <c r="G63" s="72">
        <v>0.21889999999999998</v>
      </c>
      <c r="H63" s="72">
        <v>1.1483136</v>
      </c>
      <c r="I63" s="72">
        <v>26.679780324999999</v>
      </c>
      <c r="J63" s="72">
        <v>0.84420000000000006</v>
      </c>
      <c r="K63" s="72">
        <v>17.685298359999997</v>
      </c>
      <c r="L63" s="72">
        <v>1.48667835</v>
      </c>
      <c r="M63" s="72">
        <v>0</v>
      </c>
      <c r="N63" s="72">
        <v>5.7499999999999999E-3</v>
      </c>
      <c r="O63" s="72">
        <v>0</v>
      </c>
      <c r="P63" s="72">
        <v>4.6149999999999997E-2</v>
      </c>
      <c r="Q63" s="72">
        <v>0</v>
      </c>
      <c r="R63" s="72">
        <v>4.3200000000000002E-2</v>
      </c>
      <c r="S63" s="72">
        <v>5.9500000000000004E-3</v>
      </c>
      <c r="T63" s="72">
        <v>3.0500000000000002E-3</v>
      </c>
      <c r="U63" s="72">
        <v>0</v>
      </c>
      <c r="V63" s="72">
        <v>2.0000000000000001E-4</v>
      </c>
      <c r="W63" s="73">
        <v>3.1242478486173213</v>
      </c>
      <c r="X63" s="73">
        <v>51.710205381031876</v>
      </c>
      <c r="Y63" s="73">
        <v>45.165546770350801</v>
      </c>
      <c r="Z63" s="92">
        <f t="shared" si="0"/>
        <v>54.161951574915243</v>
      </c>
      <c r="AA63" s="95">
        <v>1.784357852146063</v>
      </c>
      <c r="AB63" s="80">
        <f t="shared" si="1"/>
        <v>1.1815937509519987</v>
      </c>
      <c r="AC63" s="93"/>
    </row>
    <row r="64" spans="1:29" x14ac:dyDescent="0.25">
      <c r="A64" s="75" t="s">
        <v>300</v>
      </c>
      <c r="B64" s="74" t="s">
        <v>203</v>
      </c>
      <c r="C64" s="74" t="s">
        <v>276</v>
      </c>
      <c r="D64" s="74"/>
      <c r="E64" s="74"/>
      <c r="F64" s="72">
        <v>51.503678549999997</v>
      </c>
      <c r="G64" s="72">
        <v>0.1862</v>
      </c>
      <c r="H64" s="72">
        <v>1.1126779999999998</v>
      </c>
      <c r="I64" s="72">
        <v>26.478067490000001</v>
      </c>
      <c r="J64" s="72">
        <v>0.80474999999999997</v>
      </c>
      <c r="K64" s="72">
        <v>17.911259329999996</v>
      </c>
      <c r="L64" s="72">
        <v>1.4529966500000002</v>
      </c>
      <c r="M64" s="72">
        <v>0</v>
      </c>
      <c r="N64" s="72">
        <v>1.8849999999999999E-2</v>
      </c>
      <c r="O64" s="72">
        <v>2.2749999999999999E-2</v>
      </c>
      <c r="P64" s="72">
        <v>0</v>
      </c>
      <c r="Q64" s="72">
        <v>0</v>
      </c>
      <c r="R64" s="72">
        <v>2.23E-2</v>
      </c>
      <c r="S64" s="72">
        <v>5.7499999999999999E-3</v>
      </c>
      <c r="T64" s="72">
        <v>1.15E-2</v>
      </c>
      <c r="U64" s="72">
        <v>0</v>
      </c>
      <c r="V64" s="72">
        <v>3.3500000000000001E-3</v>
      </c>
      <c r="W64" s="73">
        <v>3.0475689025414892</v>
      </c>
      <c r="X64" s="73">
        <v>52.269753445065277</v>
      </c>
      <c r="Y64" s="73">
        <v>44.682677652393231</v>
      </c>
      <c r="Z64" s="92">
        <f t="shared" si="0"/>
        <v>54.665122606770879</v>
      </c>
      <c r="AA64" s="95">
        <v>1.8424261915153006</v>
      </c>
      <c r="AB64" s="80">
        <f t="shared" si="1"/>
        <v>1.2058072228278542</v>
      </c>
      <c r="AC64" s="93"/>
    </row>
    <row r="65" spans="1:29" x14ac:dyDescent="0.25">
      <c r="A65" s="75" t="s">
        <v>301</v>
      </c>
      <c r="B65" s="72" t="s">
        <v>180</v>
      </c>
      <c r="C65" s="72" t="s">
        <v>302</v>
      </c>
      <c r="D65" s="72"/>
      <c r="E65" s="72"/>
      <c r="F65" s="72">
        <v>51.668742700000003</v>
      </c>
      <c r="G65" s="72">
        <v>0.11210000000000001</v>
      </c>
      <c r="H65" s="72">
        <v>0.56060032000000004</v>
      </c>
      <c r="I65" s="72">
        <v>12.683304569999999</v>
      </c>
      <c r="J65" s="72">
        <v>0.42620000000000002</v>
      </c>
      <c r="K65" s="72">
        <v>11.626093359999999</v>
      </c>
      <c r="L65" s="72">
        <v>21.346823700000002</v>
      </c>
      <c r="M65" s="72">
        <v>0.16461900000000002</v>
      </c>
      <c r="N65" s="72">
        <v>7.4999999999999997E-3</v>
      </c>
      <c r="O65" s="72">
        <v>5.7000000000000002E-3</v>
      </c>
      <c r="P65" s="72">
        <v>0.1056</v>
      </c>
      <c r="Q65" s="72">
        <v>4.1718229349999997E-2</v>
      </c>
      <c r="R65" s="72">
        <v>0</v>
      </c>
      <c r="S65" s="72">
        <v>0</v>
      </c>
      <c r="T65" s="72">
        <v>8.9999999999999998E-4</v>
      </c>
      <c r="U65" s="72">
        <v>2.4299999999999999E-2</v>
      </c>
      <c r="V65" s="72">
        <v>0</v>
      </c>
      <c r="W65" s="72">
        <v>44.69645231269967</v>
      </c>
      <c r="X65" s="72">
        <v>33.869517151449159</v>
      </c>
      <c r="Y65" s="72">
        <v>21.434030535851182</v>
      </c>
      <c r="Z65" s="92">
        <f t="shared" si="0"/>
        <v>62.03424328596595</v>
      </c>
      <c r="AA65" s="72"/>
      <c r="AB65" s="80">
        <f t="shared" si="1"/>
        <v>1.633952504969695</v>
      </c>
      <c r="AC65" s="74"/>
    </row>
    <row r="66" spans="1:29" x14ac:dyDescent="0.25">
      <c r="A66" s="75" t="s">
        <v>303</v>
      </c>
      <c r="B66" s="72" t="s">
        <v>208</v>
      </c>
      <c r="C66" s="72" t="s">
        <v>302</v>
      </c>
      <c r="D66" s="72"/>
      <c r="E66" s="72"/>
      <c r="F66" s="72">
        <v>51.421073199999995</v>
      </c>
      <c r="G66" s="72">
        <v>0.3992</v>
      </c>
      <c r="H66" s="72">
        <v>2.0726960800000001</v>
      </c>
      <c r="I66" s="72">
        <v>10.244083685</v>
      </c>
      <c r="J66" s="72">
        <v>0.33840000000000003</v>
      </c>
      <c r="K66" s="72">
        <v>12.65062264</v>
      </c>
      <c r="L66" s="72">
        <v>21.324053675000002</v>
      </c>
      <c r="M66" s="72">
        <v>0.20633886000000001</v>
      </c>
      <c r="N66" s="72">
        <v>7.45E-3</v>
      </c>
      <c r="O66" s="72">
        <v>1.7850000000000001E-2</v>
      </c>
      <c r="P66" s="72">
        <v>0.18645</v>
      </c>
      <c r="Q66" s="72">
        <v>2.3093840950000007E-2</v>
      </c>
      <c r="R66" s="72">
        <v>2.1749999999999999E-2</v>
      </c>
      <c r="S66" s="72">
        <v>0</v>
      </c>
      <c r="T66" s="72">
        <v>2.5000000000000001E-4</v>
      </c>
      <c r="U66" s="72">
        <v>0</v>
      </c>
      <c r="V66" s="72">
        <v>2.2000000000000001E-3</v>
      </c>
      <c r="W66" s="73">
        <v>45.188680913342729</v>
      </c>
      <c r="X66" s="73">
        <v>37.299860504808294</v>
      </c>
      <c r="Y66" s="73">
        <v>17.511458581848967</v>
      </c>
      <c r="Z66" s="92">
        <f t="shared" si="0"/>
        <v>68.762571153476372</v>
      </c>
      <c r="AA66" s="96"/>
      <c r="AB66" s="80">
        <f t="shared" si="1"/>
        <v>2.2012878041698638</v>
      </c>
      <c r="AC66" s="74"/>
    </row>
    <row r="67" spans="1:29" x14ac:dyDescent="0.25">
      <c r="A67" s="75" t="s">
        <v>304</v>
      </c>
      <c r="B67" s="72" t="s">
        <v>208</v>
      </c>
      <c r="C67" s="72" t="s">
        <v>302</v>
      </c>
      <c r="D67" s="72"/>
      <c r="E67" s="72"/>
      <c r="F67" s="72">
        <v>51.137205850000001</v>
      </c>
      <c r="G67" s="72">
        <v>0.38890000000000002</v>
      </c>
      <c r="H67" s="72">
        <v>1.8493132000000001</v>
      </c>
      <c r="I67" s="72">
        <v>10.618427284999999</v>
      </c>
      <c r="J67" s="72">
        <v>0.43674999999999997</v>
      </c>
      <c r="K67" s="72">
        <v>11.890553969999999</v>
      </c>
      <c r="L67" s="72">
        <v>21.870633925</v>
      </c>
      <c r="M67" s="72">
        <v>0.20530692</v>
      </c>
      <c r="N67" s="72">
        <v>8.0499999999999999E-3</v>
      </c>
      <c r="O67" s="72">
        <v>0</v>
      </c>
      <c r="P67" s="72">
        <v>0.26539999999999997</v>
      </c>
      <c r="Q67" s="72">
        <v>0</v>
      </c>
      <c r="R67" s="72">
        <v>3.4750000000000003E-2</v>
      </c>
      <c r="S67" s="72">
        <v>9.4000000000000004E-3</v>
      </c>
      <c r="T67" s="72">
        <v>6.45E-3</v>
      </c>
      <c r="U67" s="72">
        <v>0</v>
      </c>
      <c r="V67" s="72">
        <v>5.0000000000000001E-3</v>
      </c>
      <c r="W67" s="73">
        <v>46.485860565688071</v>
      </c>
      <c r="X67" s="73">
        <v>35.163897188847749</v>
      </c>
      <c r="Y67" s="73">
        <v>18.350242245464187</v>
      </c>
      <c r="Z67" s="92">
        <f t="shared" ref="Z67:Z130" si="2">100*(K67/40.3044)/((K67/40.3044)+(I67/71.844))</f>
        <v>66.623156108304713</v>
      </c>
      <c r="AA67" s="96"/>
      <c r="AB67" s="80">
        <f t="shared" ref="AB67:AB130" si="3">(K67/40.3044)/(I67/71.844)</f>
        <v>1.9960891546393833</v>
      </c>
      <c r="AC67" s="74"/>
    </row>
    <row r="68" spans="1:29" x14ac:dyDescent="0.25">
      <c r="A68" s="75" t="s">
        <v>305</v>
      </c>
      <c r="B68" s="72" t="s">
        <v>208</v>
      </c>
      <c r="C68" s="72" t="s">
        <v>302</v>
      </c>
      <c r="D68" s="72"/>
      <c r="E68" s="72"/>
      <c r="F68" s="72">
        <v>51.971173049999997</v>
      </c>
      <c r="G68" s="72">
        <v>0.31394999999999995</v>
      </c>
      <c r="H68" s="72">
        <v>1.3499662400000001</v>
      </c>
      <c r="I68" s="72">
        <v>10.814052004999999</v>
      </c>
      <c r="J68" s="72">
        <v>0.3982</v>
      </c>
      <c r="K68" s="72">
        <v>11.759744959999999</v>
      </c>
      <c r="L68" s="72">
        <v>22.29678715</v>
      </c>
      <c r="M68" s="72">
        <v>0.14800967999999998</v>
      </c>
      <c r="N68" s="72">
        <v>8.6999999999999994E-3</v>
      </c>
      <c r="O68" s="72">
        <v>1.2800000000000001E-2</v>
      </c>
      <c r="P68" s="72">
        <v>0.14595</v>
      </c>
      <c r="Q68" s="72">
        <v>1.8365235100000002E-2</v>
      </c>
      <c r="R68" s="72">
        <v>3.1350000000000003E-2</v>
      </c>
      <c r="S68" s="72">
        <v>5.9999999999999995E-4</v>
      </c>
      <c r="T68" s="72">
        <v>9.2499999999999995E-3</v>
      </c>
      <c r="U68" s="72">
        <v>0</v>
      </c>
      <c r="V68" s="72">
        <v>3.2499999999999999E-3</v>
      </c>
      <c r="W68" s="73">
        <v>47.025449252818063</v>
      </c>
      <c r="X68" s="73">
        <v>34.508332784988738</v>
      </c>
      <c r="Y68" s="73">
        <v>18.466217962193195</v>
      </c>
      <c r="Z68" s="92">
        <f t="shared" si="2"/>
        <v>65.968085204378269</v>
      </c>
      <c r="AA68" s="96"/>
      <c r="AB68" s="80">
        <f t="shared" si="3"/>
        <v>1.9384182641661172</v>
      </c>
      <c r="AC68" s="74"/>
    </row>
    <row r="69" spans="1:29" x14ac:dyDescent="0.25">
      <c r="A69" s="75" t="s">
        <v>306</v>
      </c>
      <c r="B69" s="72" t="s">
        <v>208</v>
      </c>
      <c r="C69" s="72" t="s">
        <v>302</v>
      </c>
      <c r="D69" s="72"/>
      <c r="E69" s="72"/>
      <c r="F69" s="72">
        <v>49.443443477999999</v>
      </c>
      <c r="G69" s="72">
        <v>0.70339499999999999</v>
      </c>
      <c r="H69" s="72">
        <v>5.0039290224000004</v>
      </c>
      <c r="I69" s="72">
        <v>8.30559768</v>
      </c>
      <c r="J69" s="72">
        <v>0.20077200000000001</v>
      </c>
      <c r="K69" s="72">
        <v>14.287363021799999</v>
      </c>
      <c r="L69" s="72">
        <v>19.9853246835</v>
      </c>
      <c r="M69" s="72">
        <v>0.2920861944</v>
      </c>
      <c r="N69" s="72">
        <v>1.0196999999999999E-2</v>
      </c>
      <c r="O69" s="72">
        <v>0.18770399999999998</v>
      </c>
      <c r="P69" s="72">
        <v>0.45015299999999997</v>
      </c>
      <c r="Q69" s="72">
        <v>0</v>
      </c>
      <c r="R69" s="72">
        <v>0</v>
      </c>
      <c r="S69" s="72">
        <v>1.0296E-2</v>
      </c>
      <c r="T69" s="72">
        <v>4.95E-4</v>
      </c>
      <c r="U69" s="72">
        <v>4.9203000000000004E-2</v>
      </c>
      <c r="V69" s="72">
        <v>8.9099999999999997E-4</v>
      </c>
      <c r="W69" s="73">
        <v>42.974017053890442</v>
      </c>
      <c r="X69" s="73">
        <v>42.74469598177452</v>
      </c>
      <c r="Y69" s="73">
        <v>14.281286964335035</v>
      </c>
      <c r="Z69" s="92">
        <f t="shared" si="2"/>
        <v>75.407814727711781</v>
      </c>
      <c r="AA69" s="96"/>
      <c r="AB69" s="80">
        <f t="shared" si="3"/>
        <v>3.0663324097791875</v>
      </c>
      <c r="AC69" s="74"/>
    </row>
    <row r="70" spans="1:29" x14ac:dyDescent="0.25">
      <c r="A70" s="75" t="s">
        <v>307</v>
      </c>
      <c r="B70" s="72" t="s">
        <v>208</v>
      </c>
      <c r="C70" s="72" t="s">
        <v>302</v>
      </c>
      <c r="D70" s="72"/>
      <c r="E70" s="72"/>
      <c r="F70" s="72">
        <v>50.924079161999998</v>
      </c>
      <c r="G70" s="72">
        <v>0.52173000000000003</v>
      </c>
      <c r="H70" s="72">
        <v>3.0296235816000001</v>
      </c>
      <c r="I70" s="72">
        <v>9.6222546882</v>
      </c>
      <c r="J70" s="72">
        <v>0.26091450000000005</v>
      </c>
      <c r="K70" s="72">
        <v>15.082339694399998</v>
      </c>
      <c r="L70" s="72">
        <v>19.094187617999999</v>
      </c>
      <c r="M70" s="72">
        <v>0.28279431180000003</v>
      </c>
      <c r="N70" s="72">
        <v>1.0790999999999999E-2</v>
      </c>
      <c r="O70" s="72">
        <v>0.10791000000000001</v>
      </c>
      <c r="P70" s="72">
        <v>0.43817399999999995</v>
      </c>
      <c r="Q70" s="72">
        <v>2.0350148346000012E-2</v>
      </c>
      <c r="R70" s="72">
        <v>9.8010000000000007E-3</v>
      </c>
      <c r="S70" s="72">
        <v>2.5344000000000002E-2</v>
      </c>
      <c r="T70" s="72">
        <v>4.5044999999999998E-3</v>
      </c>
      <c r="U70" s="72">
        <v>4.5787499999999995E-2</v>
      </c>
      <c r="V70" s="72">
        <v>4.8015000000000002E-3</v>
      </c>
      <c r="W70" s="73">
        <v>39.949505897976408</v>
      </c>
      <c r="X70" s="73">
        <v>43.905037654627073</v>
      </c>
      <c r="Y70" s="73">
        <v>16.145456447396526</v>
      </c>
      <c r="Z70" s="92">
        <f t="shared" si="2"/>
        <v>73.642750542647278</v>
      </c>
      <c r="AA70" s="96"/>
      <c r="AB70" s="80">
        <f t="shared" si="3"/>
        <v>2.7940225956355831</v>
      </c>
      <c r="AC70" s="74"/>
    </row>
    <row r="71" spans="1:29" x14ac:dyDescent="0.25">
      <c r="A71" s="75" t="s">
        <v>308</v>
      </c>
      <c r="B71" s="72" t="s">
        <v>203</v>
      </c>
      <c r="C71" s="72" t="s">
        <v>302</v>
      </c>
      <c r="D71" s="72"/>
      <c r="E71" s="72"/>
      <c r="F71" s="72">
        <v>48.862407900000001</v>
      </c>
      <c r="G71" s="72">
        <v>0.81540000000000001</v>
      </c>
      <c r="H71" s="72">
        <v>5.4926670399999997</v>
      </c>
      <c r="I71" s="72">
        <v>8.3200884000000013</v>
      </c>
      <c r="J71" s="72">
        <v>0.19670000000000001</v>
      </c>
      <c r="K71" s="72">
        <v>13.89208642</v>
      </c>
      <c r="L71" s="72">
        <v>20.942045400000001</v>
      </c>
      <c r="M71" s="72">
        <v>0.32294808000000003</v>
      </c>
      <c r="N71" s="72">
        <v>2.5999999999999999E-3</v>
      </c>
      <c r="O71" s="72">
        <v>0.20569999999999999</v>
      </c>
      <c r="P71" s="72">
        <v>0.65129999999999999</v>
      </c>
      <c r="Q71" s="72">
        <v>0</v>
      </c>
      <c r="R71" s="72">
        <v>0</v>
      </c>
      <c r="S71" s="72">
        <v>1.7299999999999999E-2</v>
      </c>
      <c r="T71" s="72">
        <v>5.7000000000000002E-3</v>
      </c>
      <c r="U71" s="72">
        <v>6.7500000000000004E-2</v>
      </c>
      <c r="V71" s="72">
        <v>0</v>
      </c>
      <c r="W71" s="73">
        <v>44.633091088270021</v>
      </c>
      <c r="X71" s="73">
        <v>41.194643991509146</v>
      </c>
      <c r="Y71" s="73">
        <v>14.172264920220831</v>
      </c>
      <c r="Z71" s="92">
        <f t="shared" si="2"/>
        <v>74.851030062798614</v>
      </c>
      <c r="AA71" s="96"/>
      <c r="AB71" s="80">
        <f t="shared" si="3"/>
        <v>2.9763059978085176</v>
      </c>
      <c r="AC71" s="74"/>
    </row>
    <row r="72" spans="1:29" x14ac:dyDescent="0.25">
      <c r="A72" s="75" t="s">
        <v>309</v>
      </c>
      <c r="B72" s="72" t="s">
        <v>203</v>
      </c>
      <c r="C72" s="72" t="s">
        <v>302</v>
      </c>
      <c r="D72" s="72"/>
      <c r="E72" s="72"/>
      <c r="F72" s="72">
        <v>50.567866916</v>
      </c>
      <c r="G72" s="72">
        <v>0.48516199999999998</v>
      </c>
      <c r="H72" s="72">
        <v>3.6295506519999998</v>
      </c>
      <c r="I72" s="72">
        <v>7.9677827700000003</v>
      </c>
      <c r="J72" s="72">
        <v>0.17840349999999999</v>
      </c>
      <c r="K72" s="72">
        <v>14.800817559999999</v>
      </c>
      <c r="L72" s="72">
        <v>20.738679181750001</v>
      </c>
      <c r="M72" s="72">
        <v>0.27830635560000005</v>
      </c>
      <c r="N72" s="72">
        <v>6.2684999999999998E-3</v>
      </c>
      <c r="O72" s="72">
        <v>0.24128749999999999</v>
      </c>
      <c r="P72" s="72">
        <v>0.425064</v>
      </c>
      <c r="Q72" s="72">
        <v>7.196934500000048E-4</v>
      </c>
      <c r="R72" s="72">
        <v>2.3879999999999999E-3</v>
      </c>
      <c r="S72" s="72">
        <v>1.5800000000000002E-2</v>
      </c>
      <c r="T72" s="72">
        <v>1.1741E-2</v>
      </c>
      <c r="U72" s="72">
        <v>7.8505499999999992E-2</v>
      </c>
      <c r="V72" s="72">
        <v>9.1539999999999989E-3</v>
      </c>
      <c r="W72" s="73">
        <v>43.484620430828222</v>
      </c>
      <c r="X72" s="73">
        <v>43.17931067787439</v>
      </c>
      <c r="Y72" s="73">
        <v>13.33606889129738</v>
      </c>
      <c r="Z72" s="92">
        <f t="shared" si="2"/>
        <v>76.804636863591085</v>
      </c>
      <c r="AA72" s="96"/>
      <c r="AB72" s="80">
        <f t="shared" si="3"/>
        <v>3.3112064860512427</v>
      </c>
      <c r="AC72" s="74"/>
    </row>
    <row r="73" spans="1:29" x14ac:dyDescent="0.25">
      <c r="A73" s="75" t="s">
        <v>310</v>
      </c>
      <c r="B73" s="72" t="s">
        <v>203</v>
      </c>
      <c r="C73" s="72" t="s">
        <v>302</v>
      </c>
      <c r="D73" s="72"/>
      <c r="E73" s="72"/>
      <c r="F73" s="72">
        <v>50.943315510399998</v>
      </c>
      <c r="G73" s="72">
        <v>0.87643199999999999</v>
      </c>
      <c r="H73" s="72">
        <v>3.97626550272</v>
      </c>
      <c r="I73" s="72">
        <v>8.9903357225599994</v>
      </c>
      <c r="J73" s="72">
        <v>0.23907199999999998</v>
      </c>
      <c r="K73" s="72">
        <v>14.456130482559997</v>
      </c>
      <c r="L73" s="72">
        <v>19.659152894400002</v>
      </c>
      <c r="M73" s="72">
        <v>0.41064371711999997</v>
      </c>
      <c r="N73" s="72">
        <v>2.5891200000000003E-2</v>
      </c>
      <c r="O73" s="72">
        <v>0.15177599999999999</v>
      </c>
      <c r="P73" s="72">
        <v>0.33430400000000005</v>
      </c>
      <c r="Q73" s="72">
        <v>0</v>
      </c>
      <c r="R73" s="72">
        <v>0</v>
      </c>
      <c r="S73" s="72">
        <v>1.2300799999999999E-2</v>
      </c>
      <c r="T73" s="72">
        <v>0</v>
      </c>
      <c r="U73" s="72">
        <v>6.2892799999999999E-2</v>
      </c>
      <c r="V73" s="72">
        <v>1.42848E-2</v>
      </c>
      <c r="W73" s="73">
        <v>41.846693193990426</v>
      </c>
      <c r="X73" s="73">
        <v>42.813803690928061</v>
      </c>
      <c r="Y73" s="73">
        <v>15.339503115081504</v>
      </c>
      <c r="Z73" s="92">
        <f t="shared" si="2"/>
        <v>74.135149435089247</v>
      </c>
      <c r="AA73" s="96"/>
      <c r="AB73" s="80">
        <f t="shared" si="3"/>
        <v>2.8662508313759143</v>
      </c>
      <c r="AC73" s="74"/>
    </row>
    <row r="74" spans="1:29" x14ac:dyDescent="0.25">
      <c r="A74" s="75" t="s">
        <v>311</v>
      </c>
      <c r="B74" s="72" t="s">
        <v>203</v>
      </c>
      <c r="C74" s="72" t="s">
        <v>302</v>
      </c>
      <c r="D74" s="72"/>
      <c r="E74" s="72"/>
      <c r="F74" s="72">
        <v>51.507733099999996</v>
      </c>
      <c r="G74" s="72">
        <v>0.24875</v>
      </c>
      <c r="H74" s="72">
        <v>1.5430962400000001</v>
      </c>
      <c r="I74" s="72">
        <v>9.8181168949999993</v>
      </c>
      <c r="J74" s="72">
        <v>0.30259999999999998</v>
      </c>
      <c r="K74" s="72">
        <v>12.792802009999999</v>
      </c>
      <c r="L74" s="72">
        <v>21.653945</v>
      </c>
      <c r="M74" s="72">
        <v>0.27941004000000003</v>
      </c>
      <c r="N74" s="72">
        <v>5.1000000000000004E-3</v>
      </c>
      <c r="O74" s="72">
        <v>7.1000000000000004E-3</v>
      </c>
      <c r="P74" s="72">
        <v>0.38910200000000006</v>
      </c>
      <c r="Q74" s="72">
        <v>0</v>
      </c>
      <c r="R74" s="72">
        <v>7.8499999999999993E-3</v>
      </c>
      <c r="S74" s="72">
        <v>6.0499999999999998E-3</v>
      </c>
      <c r="T74" s="72">
        <v>0</v>
      </c>
      <c r="U74" s="72">
        <v>4.0096400000000004E-2</v>
      </c>
      <c r="V74" s="72">
        <v>5.45E-3</v>
      </c>
      <c r="W74" s="73">
        <v>45.726016362917512</v>
      </c>
      <c r="X74" s="73">
        <v>37.586113928831871</v>
      </c>
      <c r="Y74" s="73">
        <v>16.687869708250624</v>
      </c>
      <c r="Z74" s="92">
        <f t="shared" si="2"/>
        <v>69.903141334930623</v>
      </c>
      <c r="AA74" s="96"/>
      <c r="AB74" s="80">
        <f t="shared" si="3"/>
        <v>2.322605894284266</v>
      </c>
      <c r="AC74" s="74"/>
    </row>
    <row r="75" spans="1:29" x14ac:dyDescent="0.25">
      <c r="A75" s="75" t="s">
        <v>312</v>
      </c>
      <c r="B75" s="72" t="s">
        <v>203</v>
      </c>
      <c r="C75" s="72" t="s">
        <v>302</v>
      </c>
      <c r="D75" s="72"/>
      <c r="E75" s="72"/>
      <c r="F75" s="72">
        <v>51.929992500000004</v>
      </c>
      <c r="G75" s="72">
        <v>0.14449999999999999</v>
      </c>
      <c r="H75" s="72">
        <v>1.0958819200000001</v>
      </c>
      <c r="I75" s="72">
        <v>10.97541221</v>
      </c>
      <c r="J75" s="72">
        <v>0.35099999999999998</v>
      </c>
      <c r="K75" s="72">
        <v>12.965701299999999</v>
      </c>
      <c r="L75" s="72">
        <v>21.01568675</v>
      </c>
      <c r="M75" s="72">
        <v>0.20363616000000001</v>
      </c>
      <c r="N75" s="72">
        <v>2.01E-2</v>
      </c>
      <c r="O75" s="72">
        <v>4.5699999999999998E-2</v>
      </c>
      <c r="P75" s="72">
        <v>0.35399999999999998</v>
      </c>
      <c r="Q75" s="72">
        <v>0</v>
      </c>
      <c r="R75" s="72">
        <v>0</v>
      </c>
      <c r="S75" s="72">
        <v>0</v>
      </c>
      <c r="T75" s="72">
        <v>8.9999999999999993E-3</v>
      </c>
      <c r="U75" s="72">
        <v>2.3699999999999999E-2</v>
      </c>
      <c r="V75" s="72">
        <v>1.2999999999999999E-3</v>
      </c>
      <c r="W75" s="73">
        <v>43.874324649482169</v>
      </c>
      <c r="X75" s="73">
        <v>37.661557776480876</v>
      </c>
      <c r="Y75" s="73">
        <v>18.464117574036955</v>
      </c>
      <c r="Z75" s="92">
        <f t="shared" si="2"/>
        <v>67.801980252657074</v>
      </c>
      <c r="AA75" s="96"/>
      <c r="AB75" s="80">
        <f t="shared" si="3"/>
        <v>2.1057810630808209</v>
      </c>
      <c r="AC75" s="74"/>
    </row>
    <row r="76" spans="1:29" x14ac:dyDescent="0.25">
      <c r="A76" s="75" t="s">
        <v>313</v>
      </c>
      <c r="B76" s="72" t="s">
        <v>203</v>
      </c>
      <c r="C76" s="72" t="s">
        <v>302</v>
      </c>
      <c r="D76" s="72"/>
      <c r="E76" s="72"/>
      <c r="F76" s="72">
        <v>49.966662150000005</v>
      </c>
      <c r="G76" s="72">
        <v>0.41770000000000002</v>
      </c>
      <c r="H76" s="72">
        <v>2.3657552800000001</v>
      </c>
      <c r="I76" s="72">
        <v>9.6771845799999987</v>
      </c>
      <c r="J76" s="72">
        <v>0.38280000000000003</v>
      </c>
      <c r="K76" s="72">
        <v>12.896132649999998</v>
      </c>
      <c r="L76" s="72">
        <v>20.973086375000001</v>
      </c>
      <c r="M76" s="72">
        <v>0.21120371999999998</v>
      </c>
      <c r="N76" s="72">
        <v>3.6600000000000001E-2</v>
      </c>
      <c r="O76" s="72">
        <v>1.4999999999999999E-2</v>
      </c>
      <c r="P76" s="72">
        <v>0.24409999999999998</v>
      </c>
      <c r="Q76" s="72">
        <v>1.2350006775000005E-2</v>
      </c>
      <c r="R76" s="72">
        <v>1.24E-2</v>
      </c>
      <c r="S76" s="72">
        <v>1E-4</v>
      </c>
      <c r="T76" s="72">
        <v>2.0999999999999999E-3</v>
      </c>
      <c r="U76" s="72">
        <v>1.2400000000000001E-2</v>
      </c>
      <c r="V76" s="72">
        <v>2.095E-2</v>
      </c>
      <c r="W76" s="73">
        <v>44.840962962524777</v>
      </c>
      <c r="X76" s="73">
        <v>38.362551635835771</v>
      </c>
      <c r="Y76" s="73">
        <v>16.79648540163944</v>
      </c>
      <c r="Z76" s="92">
        <f t="shared" si="2"/>
        <v>70.374446104674774</v>
      </c>
      <c r="AA76" s="96"/>
      <c r="AB76" s="80">
        <f t="shared" si="3"/>
        <v>2.3754643154800061</v>
      </c>
      <c r="AC76" s="74"/>
    </row>
    <row r="77" spans="1:29" x14ac:dyDescent="0.25">
      <c r="A77" s="75" t="s">
        <v>314</v>
      </c>
      <c r="B77" s="72" t="s">
        <v>203</v>
      </c>
      <c r="C77" s="72" t="s">
        <v>302</v>
      </c>
      <c r="D77" s="72"/>
      <c r="E77" s="72"/>
      <c r="F77" s="72">
        <v>50.8483558</v>
      </c>
      <c r="G77" s="72">
        <v>0.30880000000000002</v>
      </c>
      <c r="H77" s="72">
        <v>1.5044702400000001</v>
      </c>
      <c r="I77" s="72">
        <v>9.947979909999999</v>
      </c>
      <c r="J77" s="72">
        <v>0.38900000000000001</v>
      </c>
      <c r="K77" s="72">
        <v>12.57063116</v>
      </c>
      <c r="L77" s="72">
        <v>21.488426350000001</v>
      </c>
      <c r="M77" s="72">
        <v>0.23125284000000002</v>
      </c>
      <c r="N77" s="72">
        <v>1.7500000000000002E-2</v>
      </c>
      <c r="O77" s="72">
        <v>0</v>
      </c>
      <c r="P77" s="72">
        <v>0.18640000000000001</v>
      </c>
      <c r="Q77" s="72">
        <v>0</v>
      </c>
      <c r="R77" s="72">
        <v>2.3400000000000001E-2</v>
      </c>
      <c r="S77" s="72">
        <v>0</v>
      </c>
      <c r="T77" s="72">
        <v>0</v>
      </c>
      <c r="U77" s="72">
        <v>0</v>
      </c>
      <c r="V77" s="72">
        <v>1.1299999999999999E-2</v>
      </c>
      <c r="W77" s="73">
        <v>45.670613139589769</v>
      </c>
      <c r="X77" s="73">
        <v>37.172752743953765</v>
      </c>
      <c r="Y77" s="73">
        <v>17.156634116456456</v>
      </c>
      <c r="Z77" s="92">
        <f t="shared" si="2"/>
        <v>69.254195541850606</v>
      </c>
      <c r="AA77" s="96"/>
      <c r="AB77" s="80">
        <f t="shared" si="3"/>
        <v>2.2524762894435932</v>
      </c>
      <c r="AC77" s="74"/>
    </row>
    <row r="78" spans="1:29" x14ac:dyDescent="0.25">
      <c r="A78" s="75" t="s">
        <v>315</v>
      </c>
      <c r="B78" s="72" t="s">
        <v>203</v>
      </c>
      <c r="C78" s="72" t="s">
        <v>302</v>
      </c>
      <c r="D78" s="72"/>
      <c r="E78" s="72"/>
      <c r="F78" s="72">
        <v>50.096456599999996</v>
      </c>
      <c r="G78" s="72">
        <v>0.59030000000000005</v>
      </c>
      <c r="H78" s="72">
        <v>2.3098846399999999</v>
      </c>
      <c r="I78" s="72">
        <v>10.934455799999999</v>
      </c>
      <c r="J78" s="72">
        <v>0.44879999999999998</v>
      </c>
      <c r="K78" s="72">
        <v>12.989638899999999</v>
      </c>
      <c r="L78" s="72">
        <v>20.142553450000001</v>
      </c>
      <c r="M78" s="72">
        <v>0.20913983999999999</v>
      </c>
      <c r="N78" s="72">
        <v>2.2100000000000002E-2</v>
      </c>
      <c r="O78" s="72">
        <v>0</v>
      </c>
      <c r="P78" s="72">
        <v>0.28310000000000002</v>
      </c>
      <c r="Q78" s="72">
        <v>0</v>
      </c>
      <c r="R78" s="72">
        <v>8.3000000000000001E-3</v>
      </c>
      <c r="S78" s="72">
        <v>8.5000000000000006E-3</v>
      </c>
      <c r="T78" s="72">
        <v>0</v>
      </c>
      <c r="U78" s="72">
        <v>4.3799999999999999E-2</v>
      </c>
      <c r="V78" s="72">
        <v>2.2000000000000001E-3</v>
      </c>
      <c r="W78" s="73">
        <v>42.760735238974469</v>
      </c>
      <c r="X78" s="73">
        <v>38.367466865879379</v>
      </c>
      <c r="Y78" s="73">
        <v>18.871797895146152</v>
      </c>
      <c r="Z78" s="92">
        <f t="shared" si="2"/>
        <v>67.923744159035436</v>
      </c>
      <c r="AA78" s="96"/>
      <c r="AB78" s="80">
        <f t="shared" si="3"/>
        <v>2.1175708441722212</v>
      </c>
      <c r="AC78" s="74"/>
    </row>
    <row r="79" spans="1:29" x14ac:dyDescent="0.25">
      <c r="A79" s="75" t="s">
        <v>316</v>
      </c>
      <c r="B79" s="72" t="s">
        <v>203</v>
      </c>
      <c r="C79" s="72" t="s">
        <v>302</v>
      </c>
      <c r="D79" s="72"/>
      <c r="E79" s="72"/>
      <c r="F79" s="72">
        <v>49.612743900000005</v>
      </c>
      <c r="G79" s="72">
        <v>0.5958</v>
      </c>
      <c r="H79" s="72">
        <v>2.7497724799999999</v>
      </c>
      <c r="I79" s="72">
        <v>9.5963786899999999</v>
      </c>
      <c r="J79" s="72">
        <v>0.33040000000000003</v>
      </c>
      <c r="K79" s="72">
        <v>12.57841088</v>
      </c>
      <c r="L79" s="72">
        <v>21.1122476</v>
      </c>
      <c r="M79" s="72">
        <v>0.28923804000000003</v>
      </c>
      <c r="N79" s="72">
        <v>2.1100000000000001E-2</v>
      </c>
      <c r="O79" s="72">
        <v>0</v>
      </c>
      <c r="P79" s="72">
        <v>0.50580000000000003</v>
      </c>
      <c r="Q79" s="72">
        <v>0</v>
      </c>
      <c r="R79" s="72">
        <v>0</v>
      </c>
      <c r="S79" s="72">
        <v>5.3E-3</v>
      </c>
      <c r="T79" s="72">
        <v>1.6000000000000001E-3</v>
      </c>
      <c r="U79" s="72">
        <v>5.4899999999999997E-2</v>
      </c>
      <c r="V79" s="72">
        <v>7.9000000000000008E-3</v>
      </c>
      <c r="W79" s="73">
        <v>45.535113807203736</v>
      </c>
      <c r="X79" s="73">
        <v>37.74619178044366</v>
      </c>
      <c r="Y79" s="73">
        <v>16.718694412352619</v>
      </c>
      <c r="Z79" s="92">
        <f t="shared" si="2"/>
        <v>70.028021464392452</v>
      </c>
      <c r="AA79" s="96"/>
      <c r="AB79" s="80">
        <f t="shared" si="3"/>
        <v>2.3364497402531228</v>
      </c>
      <c r="AC79" s="74"/>
    </row>
    <row r="80" spans="1:29" x14ac:dyDescent="0.25">
      <c r="A80" s="75" t="s">
        <v>317</v>
      </c>
      <c r="B80" s="72" t="s">
        <v>203</v>
      </c>
      <c r="C80" s="72" t="s">
        <v>302</v>
      </c>
      <c r="D80" s="72"/>
      <c r="E80" s="72"/>
      <c r="F80" s="72">
        <v>48.648835699999999</v>
      </c>
      <c r="G80" s="72">
        <v>0.44850000000000001</v>
      </c>
      <c r="H80" s="72">
        <v>2.3631137600000001</v>
      </c>
      <c r="I80" s="72">
        <v>10.70884334</v>
      </c>
      <c r="J80" s="72">
        <v>0.36649999999999999</v>
      </c>
      <c r="K80" s="72">
        <v>12.0480933</v>
      </c>
      <c r="L80" s="72">
        <v>20.90587245</v>
      </c>
      <c r="M80" s="72">
        <v>0.26771471999999996</v>
      </c>
      <c r="N80" s="72">
        <v>1.4800000000000001E-2</v>
      </c>
      <c r="O80" s="72">
        <v>0</v>
      </c>
      <c r="P80" s="72">
        <v>8.8400000000000006E-2</v>
      </c>
      <c r="Q80" s="72">
        <v>1.9710442950000004E-2</v>
      </c>
      <c r="R80" s="72">
        <v>5.5999999999999999E-3</v>
      </c>
      <c r="S80" s="72">
        <v>0</v>
      </c>
      <c r="T80" s="72">
        <v>2.0000000000000001E-4</v>
      </c>
      <c r="U80" s="72">
        <v>4.0500000000000001E-2</v>
      </c>
      <c r="V80" s="72">
        <v>0</v>
      </c>
      <c r="W80" s="73">
        <v>45.136112110501131</v>
      </c>
      <c r="X80" s="73">
        <v>36.191749929245383</v>
      </c>
      <c r="Y80" s="73">
        <v>18.672137960253476</v>
      </c>
      <c r="Z80" s="92">
        <f t="shared" si="2"/>
        <v>66.727212713961492</v>
      </c>
      <c r="AA80" s="96"/>
      <c r="AB80" s="80">
        <f t="shared" si="3"/>
        <v>2.0054590599916677</v>
      </c>
      <c r="AC80" s="74"/>
    </row>
    <row r="81" spans="1:29" x14ac:dyDescent="0.25">
      <c r="A81" s="75" t="s">
        <v>318</v>
      </c>
      <c r="B81" s="72" t="s">
        <v>203</v>
      </c>
      <c r="C81" s="72" t="s">
        <v>302</v>
      </c>
      <c r="D81" s="72"/>
      <c r="E81" s="72"/>
      <c r="F81" s="72">
        <v>50.387504900000003</v>
      </c>
      <c r="G81" s="72">
        <v>0.3246</v>
      </c>
      <c r="H81" s="72">
        <v>1.5608891200000001</v>
      </c>
      <c r="I81" s="72">
        <v>9.8386957300000013</v>
      </c>
      <c r="J81" s="72">
        <v>0.37840000000000001</v>
      </c>
      <c r="K81" s="72">
        <v>12.4899415</v>
      </c>
      <c r="L81" s="72">
        <v>21.831421650000003</v>
      </c>
      <c r="M81" s="72">
        <v>0.23616684000000002</v>
      </c>
      <c r="N81" s="72">
        <v>3.8999999999999998E-3</v>
      </c>
      <c r="O81" s="72">
        <v>0</v>
      </c>
      <c r="P81" s="72">
        <v>0.24840000000000001</v>
      </c>
      <c r="Q81" s="72">
        <v>0</v>
      </c>
      <c r="R81" s="72">
        <v>1.21E-2</v>
      </c>
      <c r="S81" s="72">
        <v>0</v>
      </c>
      <c r="T81" s="72">
        <v>8.5000000000000006E-3</v>
      </c>
      <c r="U81" s="72">
        <v>9.8199999999999996E-2</v>
      </c>
      <c r="V81" s="72">
        <v>7.0000000000000001E-3</v>
      </c>
      <c r="W81" s="73">
        <v>46.264843323271997</v>
      </c>
      <c r="X81" s="73">
        <v>36.826877028134824</v>
      </c>
      <c r="Y81" s="73">
        <v>16.908279648593169</v>
      </c>
      <c r="Z81" s="92">
        <f t="shared" si="2"/>
        <v>69.352199058967742</v>
      </c>
      <c r="AA81" s="96"/>
      <c r="AB81" s="80">
        <f t="shared" si="3"/>
        <v>2.262876843673205</v>
      </c>
      <c r="AC81" s="74"/>
    </row>
    <row r="82" spans="1:29" x14ac:dyDescent="0.25">
      <c r="A82" s="75" t="s">
        <v>319</v>
      </c>
      <c r="B82" s="72" t="s">
        <v>204</v>
      </c>
      <c r="C82" s="72" t="s">
        <v>302</v>
      </c>
      <c r="D82" s="72"/>
      <c r="E82" s="72"/>
      <c r="F82" s="72">
        <v>51.283023099999994</v>
      </c>
      <c r="G82" s="72">
        <v>0.5665</v>
      </c>
      <c r="H82" s="72">
        <v>2.2538644799999998</v>
      </c>
      <c r="I82" s="72">
        <v>10.66597496</v>
      </c>
      <c r="J82" s="72">
        <v>0.32169999999999999</v>
      </c>
      <c r="K82" s="72">
        <v>12.78587008</v>
      </c>
      <c r="L82" s="72">
        <v>21.45873065</v>
      </c>
      <c r="M82" s="72">
        <v>0.23125284000000002</v>
      </c>
      <c r="N82" s="72">
        <v>5.5999999999999999E-3</v>
      </c>
      <c r="O82" s="72">
        <v>0</v>
      </c>
      <c r="P82" s="72">
        <v>0.32840000000000003</v>
      </c>
      <c r="Q82" s="72">
        <v>0</v>
      </c>
      <c r="R82" s="72">
        <v>0</v>
      </c>
      <c r="S82" s="72">
        <v>7.9000000000000008E-3</v>
      </c>
      <c r="T82" s="72">
        <v>3.2000000000000002E-3</v>
      </c>
      <c r="U82" s="72">
        <v>2.1499999999999998E-2</v>
      </c>
      <c r="V82" s="72">
        <v>0</v>
      </c>
      <c r="W82" s="73">
        <v>44.866569959181049</v>
      </c>
      <c r="X82" s="73">
        <v>37.194997766054392</v>
      </c>
      <c r="Y82" s="73">
        <v>17.938432274764576</v>
      </c>
      <c r="Z82" s="92">
        <f t="shared" si="2"/>
        <v>68.120572282724694</v>
      </c>
      <c r="AA82" s="96"/>
      <c r="AB82" s="80">
        <f t="shared" si="3"/>
        <v>2.1368191702453458</v>
      </c>
      <c r="AC82" s="74"/>
    </row>
    <row r="83" spans="1:29" x14ac:dyDescent="0.25">
      <c r="A83" s="75" t="s">
        <v>320</v>
      </c>
      <c r="B83" s="72" t="s">
        <v>204</v>
      </c>
      <c r="C83" s="72" t="s">
        <v>302</v>
      </c>
      <c r="D83" s="72"/>
      <c r="E83" s="72"/>
      <c r="F83" s="72">
        <v>50.276517699999999</v>
      </c>
      <c r="G83" s="72">
        <v>0.68859999999999999</v>
      </c>
      <c r="H83" s="72">
        <v>2.6752118400000002</v>
      </c>
      <c r="I83" s="72">
        <v>10.212133659999999</v>
      </c>
      <c r="J83" s="72">
        <v>0.32869999999999999</v>
      </c>
      <c r="K83" s="72">
        <v>12.851798220000001</v>
      </c>
      <c r="L83" s="72">
        <v>21.17014425</v>
      </c>
      <c r="M83" s="72">
        <v>0.21110544000000001</v>
      </c>
      <c r="N83" s="72">
        <v>1.2200000000000001E-2</v>
      </c>
      <c r="O83" s="72">
        <v>1.43E-2</v>
      </c>
      <c r="P83" s="72">
        <v>0.26679999999999998</v>
      </c>
      <c r="Q83" s="72">
        <v>5.1685223449999998E-2</v>
      </c>
      <c r="R83" s="72">
        <v>3.5999999999999999E-3</v>
      </c>
      <c r="S83" s="72">
        <v>0</v>
      </c>
      <c r="T83" s="72">
        <v>7.1000000000000004E-3</v>
      </c>
      <c r="U83" s="72">
        <v>2.2700000000000001E-2</v>
      </c>
      <c r="V83" s="72">
        <v>2.06E-2</v>
      </c>
      <c r="W83" s="73">
        <v>44.77391538563613</v>
      </c>
      <c r="X83" s="73">
        <v>37.818174766894899</v>
      </c>
      <c r="Y83" s="73">
        <v>17.407909847468964</v>
      </c>
      <c r="Z83" s="92">
        <f t="shared" si="2"/>
        <v>69.16711271649514</v>
      </c>
      <c r="AA83" s="96"/>
      <c r="AB83" s="80">
        <f t="shared" si="3"/>
        <v>2.243290162238504</v>
      </c>
      <c r="AC83" s="74"/>
    </row>
    <row r="84" spans="1:29" x14ac:dyDescent="0.25">
      <c r="A84" s="75" t="s">
        <v>321</v>
      </c>
      <c r="B84" s="72" t="s">
        <v>204</v>
      </c>
      <c r="C84" s="72" t="s">
        <v>302</v>
      </c>
      <c r="D84" s="72"/>
      <c r="E84" s="72"/>
      <c r="F84" s="72">
        <v>51.193871850000001</v>
      </c>
      <c r="G84" s="72">
        <v>0.35435</v>
      </c>
      <c r="H84" s="72">
        <v>2.1998877600000002</v>
      </c>
      <c r="I84" s="72">
        <v>11.24419494</v>
      </c>
      <c r="J84" s="72">
        <v>0.39749999999999996</v>
      </c>
      <c r="K84" s="72">
        <v>11.63821177</v>
      </c>
      <c r="L84" s="72">
        <v>21.424201924999998</v>
      </c>
      <c r="M84" s="72">
        <v>0.24968033999999997</v>
      </c>
      <c r="N84" s="72">
        <v>6.2499999999999995E-3</v>
      </c>
      <c r="O84" s="72">
        <v>1.065E-2</v>
      </c>
      <c r="P84" s="72">
        <v>0.50275000000000003</v>
      </c>
      <c r="Q84" s="72">
        <v>0</v>
      </c>
      <c r="R84" s="72">
        <v>7.3499999999999998E-3</v>
      </c>
      <c r="S84" s="72">
        <v>0</v>
      </c>
      <c r="T84" s="72">
        <v>3.0500000000000002E-3</v>
      </c>
      <c r="U84" s="72">
        <v>6.6349999999999992E-2</v>
      </c>
      <c r="V84" s="72">
        <v>1.95E-2</v>
      </c>
      <c r="W84" s="73">
        <v>45.868563319884949</v>
      </c>
      <c r="X84" s="73">
        <v>34.668268322536335</v>
      </c>
      <c r="Y84" s="73">
        <v>19.463168357578716</v>
      </c>
      <c r="Z84" s="92">
        <f t="shared" si="2"/>
        <v>64.850592147731476</v>
      </c>
      <c r="AA84" s="74"/>
      <c r="AB84" s="80">
        <f t="shared" si="3"/>
        <v>1.8449981410866372</v>
      </c>
      <c r="AC84" s="74"/>
    </row>
    <row r="85" spans="1:29" x14ac:dyDescent="0.25">
      <c r="A85" s="75" t="s">
        <v>322</v>
      </c>
      <c r="B85" s="75" t="s">
        <v>180</v>
      </c>
      <c r="C85" s="72" t="s">
        <v>323</v>
      </c>
      <c r="D85" s="72"/>
      <c r="E85" s="74" t="s">
        <v>324</v>
      </c>
      <c r="F85" s="72">
        <v>41.407507099999997</v>
      </c>
      <c r="G85" s="72">
        <v>2.1666499999999997</v>
      </c>
      <c r="H85" s="72">
        <v>11.400800319999998</v>
      </c>
      <c r="I85" s="72">
        <v>19.631705439999998</v>
      </c>
      <c r="J85" s="72">
        <v>0.1855</v>
      </c>
      <c r="K85" s="72">
        <v>8.1542436999999985</v>
      </c>
      <c r="L85" s="72">
        <v>10.829962000000002</v>
      </c>
      <c r="M85" s="72">
        <v>1.5221114999999998</v>
      </c>
      <c r="N85" s="72">
        <v>1.0761499999999999</v>
      </c>
      <c r="O85" s="72">
        <v>8.2500000000000004E-3</v>
      </c>
      <c r="P85" s="72">
        <v>0.71970000000000001</v>
      </c>
      <c r="Q85" s="72">
        <v>0</v>
      </c>
      <c r="R85" s="72">
        <v>1.8249999999999999E-2</v>
      </c>
      <c r="S85" s="72">
        <v>1.8700000000000001E-2</v>
      </c>
      <c r="T85" s="72">
        <v>0</v>
      </c>
      <c r="U85" s="72">
        <v>3.9600000000000003E-2</v>
      </c>
      <c r="V85" s="72">
        <v>5.9950000000000003E-2</v>
      </c>
      <c r="W85" s="72"/>
      <c r="X85" s="72"/>
      <c r="Y85" s="74"/>
      <c r="Z85" s="92">
        <f t="shared" si="2"/>
        <v>42.54179193025962</v>
      </c>
      <c r="AA85" s="74"/>
      <c r="AB85" s="80">
        <f t="shared" si="3"/>
        <v>0.74039538230332869</v>
      </c>
      <c r="AC85" s="74"/>
    </row>
    <row r="86" spans="1:29" x14ac:dyDescent="0.25">
      <c r="A86" s="75" t="s">
        <v>325</v>
      </c>
      <c r="B86" s="75" t="s">
        <v>180</v>
      </c>
      <c r="C86" s="72" t="s">
        <v>323</v>
      </c>
      <c r="D86" s="72"/>
      <c r="E86" s="74" t="s">
        <v>326</v>
      </c>
      <c r="F86" s="72">
        <v>42.096731750000004</v>
      </c>
      <c r="G86" s="72">
        <v>1.90615</v>
      </c>
      <c r="H86" s="72">
        <v>11.105298960000001</v>
      </c>
      <c r="I86" s="72">
        <v>19.047397345</v>
      </c>
      <c r="J86" s="72">
        <v>0.20285</v>
      </c>
      <c r="K86" s="72">
        <v>8.5574426500000005</v>
      </c>
      <c r="L86" s="72">
        <v>10.985117049999999</v>
      </c>
      <c r="M86" s="72">
        <v>1.33935984</v>
      </c>
      <c r="N86" s="72">
        <v>0.94035000000000002</v>
      </c>
      <c r="O86" s="72">
        <v>0</v>
      </c>
      <c r="P86" s="72">
        <v>1.0385</v>
      </c>
      <c r="Q86" s="72">
        <v>0</v>
      </c>
      <c r="R86" s="72">
        <v>2.435E-2</v>
      </c>
      <c r="S86" s="72">
        <v>0</v>
      </c>
      <c r="T86" s="72">
        <v>1.8149999999999999E-2</v>
      </c>
      <c r="U86" s="72">
        <v>9.1499999999999998E-2</v>
      </c>
      <c r="V86" s="72">
        <v>4.9349999999999998E-2</v>
      </c>
      <c r="W86" s="72"/>
      <c r="X86" s="72"/>
      <c r="Y86" s="74"/>
      <c r="Z86" s="92">
        <f t="shared" si="2"/>
        <v>44.470394812918634</v>
      </c>
      <c r="AA86" s="74"/>
      <c r="AB86" s="80">
        <f t="shared" si="3"/>
        <v>0.80084118486159195</v>
      </c>
      <c r="AC86" s="74"/>
    </row>
    <row r="87" spans="1:29" x14ac:dyDescent="0.25">
      <c r="A87" s="75" t="s">
        <v>327</v>
      </c>
      <c r="B87" s="75" t="s">
        <v>180</v>
      </c>
      <c r="C87" s="72" t="s">
        <v>323</v>
      </c>
      <c r="D87" s="72"/>
      <c r="E87" s="74" t="s">
        <v>326</v>
      </c>
      <c r="F87" s="72">
        <v>43.832225700000002</v>
      </c>
      <c r="G87" s="72">
        <v>1.5285</v>
      </c>
      <c r="H87" s="72">
        <v>9.7243820799999998</v>
      </c>
      <c r="I87" s="72">
        <v>20.18315784</v>
      </c>
      <c r="J87" s="72">
        <v>0.26769999999999999</v>
      </c>
      <c r="K87" s="72">
        <v>9.3275850600000005</v>
      </c>
      <c r="L87" s="72">
        <v>10.043922800000001</v>
      </c>
      <c r="M87" s="72">
        <v>1.1717924399999999</v>
      </c>
      <c r="N87" s="72">
        <v>0.70599999999999996</v>
      </c>
      <c r="O87" s="72">
        <v>6.7000000000000002E-3</v>
      </c>
      <c r="P87" s="72">
        <v>0.59319999999999995</v>
      </c>
      <c r="Q87" s="72">
        <v>1.4516614499999886E-3</v>
      </c>
      <c r="R87" s="72">
        <v>8.9999999999999998E-4</v>
      </c>
      <c r="S87" s="76">
        <v>2.86E-2</v>
      </c>
      <c r="T87" s="72">
        <v>6.9999999999999999E-4</v>
      </c>
      <c r="U87" s="72">
        <v>4.4900000000000002E-2</v>
      </c>
      <c r="V87" s="72">
        <v>3.2300000000000002E-2</v>
      </c>
      <c r="W87" s="72"/>
      <c r="X87" s="72"/>
      <c r="Y87" s="74"/>
      <c r="Z87" s="92">
        <f t="shared" si="2"/>
        <v>45.169218768940588</v>
      </c>
      <c r="AA87" s="74"/>
      <c r="AB87" s="80">
        <f t="shared" si="3"/>
        <v>0.82379309130386913</v>
      </c>
      <c r="AC87" s="74"/>
    </row>
    <row r="88" spans="1:29" x14ac:dyDescent="0.25">
      <c r="A88" s="75" t="s">
        <v>328</v>
      </c>
      <c r="B88" s="75" t="s">
        <v>180</v>
      </c>
      <c r="C88" s="72" t="s">
        <v>323</v>
      </c>
      <c r="D88" s="72"/>
      <c r="E88" s="74" t="s">
        <v>329</v>
      </c>
      <c r="F88" s="72">
        <v>50.118146000000003</v>
      </c>
      <c r="G88" s="72">
        <v>0.14369999999999999</v>
      </c>
      <c r="H88" s="72">
        <v>0.71251264000000003</v>
      </c>
      <c r="I88" s="72">
        <v>30.473883530000002</v>
      </c>
      <c r="J88" s="72">
        <v>0.83760000000000001</v>
      </c>
      <c r="K88" s="72">
        <v>15.5674192</v>
      </c>
      <c r="L88" s="72">
        <v>1.1680972999999999</v>
      </c>
      <c r="M88" s="72">
        <v>0</v>
      </c>
      <c r="N88" s="72">
        <v>1.44E-2</v>
      </c>
      <c r="O88" s="72">
        <v>0</v>
      </c>
      <c r="P88" s="72">
        <v>9.9299999999999999E-2</v>
      </c>
      <c r="Q88" s="72">
        <v>0</v>
      </c>
      <c r="R88" s="72">
        <v>1.5699999999999999E-2</v>
      </c>
      <c r="S88" s="72">
        <v>4.0000000000000002E-4</v>
      </c>
      <c r="T88" s="72">
        <v>7.1999999999999998E-3</v>
      </c>
      <c r="U88" s="72">
        <v>5.8599999999999999E-2</v>
      </c>
      <c r="V88" s="72">
        <v>0</v>
      </c>
      <c r="W88" s="72"/>
      <c r="X88" s="72"/>
      <c r="Y88" s="74"/>
      <c r="Z88" s="92">
        <f t="shared" si="2"/>
        <v>47.660375710075733</v>
      </c>
      <c r="AA88" s="74"/>
      <c r="AB88" s="80">
        <f t="shared" si="3"/>
        <v>0.91059835366931896</v>
      </c>
      <c r="AC88" s="74"/>
    </row>
    <row r="89" spans="1:29" x14ac:dyDescent="0.25">
      <c r="A89" s="75" t="s">
        <v>330</v>
      </c>
      <c r="B89" s="75" t="s">
        <v>180</v>
      </c>
      <c r="C89" s="72" t="s">
        <v>323</v>
      </c>
      <c r="D89" s="72"/>
      <c r="E89" s="74" t="s">
        <v>329</v>
      </c>
      <c r="F89" s="72">
        <v>52.926337099999998</v>
      </c>
      <c r="G89" s="72">
        <v>2.8299999999999999E-2</v>
      </c>
      <c r="H89" s="72">
        <v>0.83541807999999995</v>
      </c>
      <c r="I89" s="72">
        <v>25.927923279999998</v>
      </c>
      <c r="J89" s="72">
        <v>0.62229999999999996</v>
      </c>
      <c r="K89" s="72">
        <v>15.435064219999999</v>
      </c>
      <c r="L89" s="72">
        <v>0.72784360000000003</v>
      </c>
      <c r="M89" s="72">
        <v>4.1572439999999995E-2</v>
      </c>
      <c r="N89" s="72">
        <v>2.1899999999999999E-2</v>
      </c>
      <c r="O89" s="72">
        <v>0</v>
      </c>
      <c r="P89" s="72">
        <v>0</v>
      </c>
      <c r="Q89" s="72">
        <v>0</v>
      </c>
      <c r="R89" s="72">
        <v>2.1299999999999999E-2</v>
      </c>
      <c r="S89" s="72">
        <v>0</v>
      </c>
      <c r="T89" s="72">
        <v>8.8000000000000005E-3</v>
      </c>
      <c r="U89" s="72">
        <v>6.2E-2</v>
      </c>
      <c r="V89" s="72">
        <v>1.11E-2</v>
      </c>
      <c r="W89" s="72"/>
      <c r="X89" s="72"/>
      <c r="Y89" s="74"/>
      <c r="Z89" s="92">
        <f t="shared" si="2"/>
        <v>51.483508683143853</v>
      </c>
      <c r="AA89" s="74"/>
      <c r="AB89" s="80">
        <f t="shared" si="3"/>
        <v>1.0611548214999806</v>
      </c>
      <c r="AC89" s="74"/>
    </row>
    <row r="90" spans="1:29" x14ac:dyDescent="0.25">
      <c r="A90" s="75" t="s">
        <v>331</v>
      </c>
      <c r="B90" s="75" t="s">
        <v>180</v>
      </c>
      <c r="C90" s="72" t="s">
        <v>323</v>
      </c>
      <c r="D90" s="72"/>
      <c r="E90" s="74" t="s">
        <v>326</v>
      </c>
      <c r="F90" s="72">
        <v>45.740453250000002</v>
      </c>
      <c r="G90" s="72">
        <v>1.3834499999999998</v>
      </c>
      <c r="H90" s="72">
        <v>7.44171008</v>
      </c>
      <c r="I90" s="72">
        <v>18.884326429999998</v>
      </c>
      <c r="J90" s="72">
        <v>0.25974999999999998</v>
      </c>
      <c r="K90" s="72">
        <v>9.9138069099999999</v>
      </c>
      <c r="L90" s="72">
        <v>11.100860525000002</v>
      </c>
      <c r="M90" s="72">
        <v>0.94800888000000005</v>
      </c>
      <c r="N90" s="72">
        <v>0.58635000000000004</v>
      </c>
      <c r="O90" s="72">
        <v>2.2749999999999999E-2</v>
      </c>
      <c r="P90" s="72">
        <v>0.68884999999999996</v>
      </c>
      <c r="Q90" s="72">
        <v>2.1589320125000006E-2</v>
      </c>
      <c r="R90" s="72">
        <v>3.5699999999999996E-2</v>
      </c>
      <c r="S90" s="72">
        <v>8.9999999999999998E-4</v>
      </c>
      <c r="T90" s="72">
        <v>1.0950000000000001E-2</v>
      </c>
      <c r="U90" s="72">
        <v>8.0850000000000005E-2</v>
      </c>
      <c r="V90" s="72">
        <v>9.3500000000000007E-3</v>
      </c>
      <c r="W90" s="72"/>
      <c r="X90" s="72"/>
      <c r="Y90" s="74"/>
      <c r="Z90" s="92">
        <f t="shared" si="2"/>
        <v>48.341423538117127</v>
      </c>
      <c r="AA90" s="74"/>
      <c r="AB90" s="80">
        <f t="shared" si="3"/>
        <v>0.9357869854154155</v>
      </c>
      <c r="AC90" s="74"/>
    </row>
    <row r="91" spans="1:29" x14ac:dyDescent="0.25">
      <c r="A91" s="75" t="s">
        <v>332</v>
      </c>
      <c r="B91" s="75" t="s">
        <v>180</v>
      </c>
      <c r="C91" s="72" t="s">
        <v>323</v>
      </c>
      <c r="D91" s="72"/>
      <c r="E91" s="74" t="s">
        <v>326</v>
      </c>
      <c r="F91" s="72">
        <v>42.883412149999998</v>
      </c>
      <c r="G91" s="72">
        <v>1.4176500000000001</v>
      </c>
      <c r="H91" s="72">
        <v>9.8935888799999994</v>
      </c>
      <c r="I91" s="72">
        <v>20.483739649999997</v>
      </c>
      <c r="J91" s="72">
        <v>0.24675</v>
      </c>
      <c r="K91" s="72">
        <v>8.2527369499999992</v>
      </c>
      <c r="L91" s="72">
        <v>11.026023375000001</v>
      </c>
      <c r="M91" s="72">
        <v>1.21837716</v>
      </c>
      <c r="N91" s="72">
        <v>0.88890000000000002</v>
      </c>
      <c r="O91" s="72">
        <v>0</v>
      </c>
      <c r="P91" s="72">
        <v>0.66344999999999998</v>
      </c>
      <c r="Q91" s="72">
        <v>2.5111971750000003E-2</v>
      </c>
      <c r="R91" s="72">
        <v>0</v>
      </c>
      <c r="S91" s="72">
        <v>5.1999999999999998E-3</v>
      </c>
      <c r="T91" s="72">
        <v>1.1899999999999999E-2</v>
      </c>
      <c r="U91" s="72">
        <v>6.1799999999999994E-2</v>
      </c>
      <c r="V91" s="72">
        <v>3.3250000000000002E-2</v>
      </c>
      <c r="W91" s="72"/>
      <c r="X91" s="72"/>
      <c r="Y91" s="74"/>
      <c r="Z91" s="92">
        <f t="shared" si="2"/>
        <v>41.798515684418433</v>
      </c>
      <c r="AA91" s="74"/>
      <c r="AB91" s="80">
        <f t="shared" si="3"/>
        <v>0.7181692387392985</v>
      </c>
      <c r="AC91" s="74"/>
    </row>
    <row r="92" spans="1:29" x14ac:dyDescent="0.25">
      <c r="A92" s="75" t="s">
        <v>333</v>
      </c>
      <c r="B92" s="75" t="s">
        <v>180</v>
      </c>
      <c r="C92" s="72" t="s">
        <v>323</v>
      </c>
      <c r="D92" s="72"/>
      <c r="E92" s="74" t="s">
        <v>326</v>
      </c>
      <c r="F92" s="72">
        <v>45.0349127</v>
      </c>
      <c r="G92" s="72">
        <v>1.3474499999999998</v>
      </c>
      <c r="H92" s="72">
        <v>7.9825239200000002</v>
      </c>
      <c r="I92" s="72">
        <v>19.447250650000001</v>
      </c>
      <c r="J92" s="72">
        <v>0.27239999999999998</v>
      </c>
      <c r="K92" s="72">
        <v>9.4444803400000001</v>
      </c>
      <c r="L92" s="72">
        <v>11.180580525</v>
      </c>
      <c r="M92" s="72">
        <v>1.0038319200000001</v>
      </c>
      <c r="N92" s="72">
        <v>0.64379999999999993</v>
      </c>
      <c r="O92" s="72">
        <v>4.15E-3</v>
      </c>
      <c r="P92" s="72">
        <v>0.58484999999999998</v>
      </c>
      <c r="Q92" s="72">
        <v>0</v>
      </c>
      <c r="R92" s="72">
        <v>2.6049999999999997E-2</v>
      </c>
      <c r="S92" s="72">
        <v>2.2000000000000001E-3</v>
      </c>
      <c r="T92" s="72">
        <v>4.9500000000000004E-3</v>
      </c>
      <c r="U92" s="72">
        <v>1.2149999999999999E-2</v>
      </c>
      <c r="V92" s="72">
        <v>1.9E-2</v>
      </c>
      <c r="W92" s="72"/>
      <c r="X92" s="72"/>
      <c r="Y92" s="74"/>
      <c r="Z92" s="92">
        <f t="shared" si="2"/>
        <v>46.400269619542655</v>
      </c>
      <c r="AA92" s="74"/>
      <c r="AB92" s="80">
        <f t="shared" si="3"/>
        <v>0.86568102656837942</v>
      </c>
      <c r="AC92" s="74"/>
    </row>
    <row r="93" spans="1:29" x14ac:dyDescent="0.25">
      <c r="A93" s="75" t="s">
        <v>334</v>
      </c>
      <c r="B93" s="75" t="s">
        <v>180</v>
      </c>
      <c r="C93" s="72" t="s">
        <v>323</v>
      </c>
      <c r="D93" s="72"/>
      <c r="E93" s="74" t="s">
        <v>335</v>
      </c>
      <c r="F93" s="72">
        <v>51.551258450000006</v>
      </c>
      <c r="G93" s="72">
        <v>0.42995</v>
      </c>
      <c r="H93" s="72">
        <v>3.3362896000000002</v>
      </c>
      <c r="I93" s="72">
        <v>16.62347222</v>
      </c>
      <c r="J93" s="72">
        <v>0.31645000000000001</v>
      </c>
      <c r="K93" s="72">
        <v>13.159246769999999</v>
      </c>
      <c r="L93" s="72">
        <v>11.231302375000002</v>
      </c>
      <c r="M93" s="72">
        <v>0.31056479999999997</v>
      </c>
      <c r="N93" s="72">
        <v>0.1368</v>
      </c>
      <c r="O93" s="72">
        <v>0</v>
      </c>
      <c r="P93" s="72">
        <v>0.25990000000000002</v>
      </c>
      <c r="Q93" s="72">
        <v>0</v>
      </c>
      <c r="R93" s="72">
        <v>2.1899999999999999E-2</v>
      </c>
      <c r="S93" s="76">
        <v>6.9999999999999999E-4</v>
      </c>
      <c r="T93" s="72">
        <v>1.3299999999999999E-2</v>
      </c>
      <c r="U93" s="72">
        <v>6.0399999999999995E-2</v>
      </c>
      <c r="V93" s="72">
        <v>6.1500000000000001E-3</v>
      </c>
      <c r="W93" s="72"/>
      <c r="X93" s="72"/>
      <c r="Y93" s="74"/>
      <c r="Z93" s="92">
        <f t="shared" si="2"/>
        <v>58.52456993707662</v>
      </c>
      <c r="AA93" s="74"/>
      <c r="AB93" s="80">
        <f t="shared" si="3"/>
        <v>1.4110660178396608</v>
      </c>
      <c r="AC93" s="74"/>
    </row>
    <row r="94" spans="1:29" x14ac:dyDescent="0.25">
      <c r="A94" s="75" t="s">
        <v>336</v>
      </c>
      <c r="B94" s="75" t="s">
        <v>200</v>
      </c>
      <c r="C94" s="72" t="s">
        <v>323</v>
      </c>
      <c r="D94" s="72"/>
      <c r="E94" s="74" t="s">
        <v>324</v>
      </c>
      <c r="F94" s="72">
        <v>42.592510399999995</v>
      </c>
      <c r="G94" s="72">
        <v>2.3679999999999999</v>
      </c>
      <c r="H94" s="72">
        <v>12.791735040000001</v>
      </c>
      <c r="I94" s="72">
        <v>14.00980923</v>
      </c>
      <c r="J94" s="72">
        <v>0.192</v>
      </c>
      <c r="K94" s="72">
        <v>11.38801398</v>
      </c>
      <c r="L94" s="72">
        <v>10.796081000000001</v>
      </c>
      <c r="M94" s="72">
        <v>2.2434375600000003</v>
      </c>
      <c r="N94" s="72">
        <v>0.50960000000000005</v>
      </c>
      <c r="O94" s="72">
        <v>1.29E-2</v>
      </c>
      <c r="P94" s="72">
        <v>0.55010000000000003</v>
      </c>
      <c r="Q94" s="72">
        <v>3.2940473000000053E-3</v>
      </c>
      <c r="R94" s="72">
        <v>0</v>
      </c>
      <c r="S94" s="76">
        <v>0</v>
      </c>
      <c r="T94" s="72">
        <v>5.0000000000000001E-3</v>
      </c>
      <c r="U94" s="72">
        <v>0.10879999999999999</v>
      </c>
      <c r="V94" s="72">
        <v>2.64E-2</v>
      </c>
      <c r="W94" s="72"/>
      <c r="X94" s="72"/>
      <c r="Y94" s="74"/>
      <c r="Z94" s="92">
        <f t="shared" si="2"/>
        <v>59.166196327628057</v>
      </c>
      <c r="AA94" s="74"/>
      <c r="AB94" s="80">
        <f t="shared" si="3"/>
        <v>1.4489513835729138</v>
      </c>
      <c r="AC94" s="74"/>
    </row>
    <row r="95" spans="1:29" x14ac:dyDescent="0.25">
      <c r="A95" s="75" t="s">
        <v>337</v>
      </c>
      <c r="B95" s="75" t="s">
        <v>200</v>
      </c>
      <c r="C95" s="72" t="s">
        <v>323</v>
      </c>
      <c r="D95" s="72"/>
      <c r="E95" s="74" t="s">
        <v>324</v>
      </c>
      <c r="F95" s="72">
        <v>42.636475400000002</v>
      </c>
      <c r="G95" s="72">
        <v>2.2879999999999998</v>
      </c>
      <c r="H95" s="72">
        <v>12.813564959999999</v>
      </c>
      <c r="I95" s="72">
        <v>14.00125568</v>
      </c>
      <c r="J95" s="72">
        <v>0.1883</v>
      </c>
      <c r="K95" s="72">
        <v>11.578617120000001</v>
      </c>
      <c r="L95" s="72">
        <v>10.66185245</v>
      </c>
      <c r="M95" s="72">
        <v>2.2508085599999998</v>
      </c>
      <c r="N95" s="72">
        <v>0.4662</v>
      </c>
      <c r="O95" s="72">
        <v>0</v>
      </c>
      <c r="P95" s="72">
        <v>0.71919999999999995</v>
      </c>
      <c r="Q95" s="72">
        <v>0</v>
      </c>
      <c r="R95" s="72">
        <v>2.0999999999999999E-3</v>
      </c>
      <c r="S95" s="76">
        <v>5.9999999999999995E-4</v>
      </c>
      <c r="T95" s="72">
        <v>3.0999999999999999E-3</v>
      </c>
      <c r="U95" s="72">
        <v>0.1021</v>
      </c>
      <c r="V95" s="72">
        <v>3.15E-2</v>
      </c>
      <c r="W95" s="72"/>
      <c r="X95" s="72"/>
      <c r="Y95" s="74"/>
      <c r="Z95" s="92">
        <f t="shared" si="2"/>
        <v>59.581306468724613</v>
      </c>
      <c r="AA95" s="74"/>
      <c r="AB95" s="80">
        <f t="shared" si="3"/>
        <v>1.4741027297832248</v>
      </c>
      <c r="AC95" s="74"/>
    </row>
    <row r="96" spans="1:29" x14ac:dyDescent="0.25">
      <c r="A96" s="75" t="s">
        <v>338</v>
      </c>
      <c r="B96" s="75" t="s">
        <v>200</v>
      </c>
      <c r="C96" s="72" t="s">
        <v>323</v>
      </c>
      <c r="D96" s="72"/>
      <c r="E96" s="74" t="s">
        <v>326</v>
      </c>
      <c r="F96" s="72">
        <v>42.361352199999999</v>
      </c>
      <c r="G96" s="72">
        <v>1.8463000000000001</v>
      </c>
      <c r="H96" s="72">
        <v>12.91962448</v>
      </c>
      <c r="I96" s="72">
        <v>15.82064608</v>
      </c>
      <c r="J96" s="72">
        <v>0.2276</v>
      </c>
      <c r="K96" s="72">
        <v>10.983468540000001</v>
      </c>
      <c r="L96" s="72">
        <v>10.011038300000001</v>
      </c>
      <c r="M96" s="72">
        <v>2.1600961200000004</v>
      </c>
      <c r="N96" s="72">
        <v>0.46889999999999998</v>
      </c>
      <c r="O96" s="72">
        <v>2.0899999999999998E-2</v>
      </c>
      <c r="P96" s="72">
        <v>0.56230000000000002</v>
      </c>
      <c r="Q96" s="72">
        <v>0</v>
      </c>
      <c r="R96" s="72">
        <v>9.4000000000000004E-3</v>
      </c>
      <c r="S96" s="76">
        <v>6.7000000000000002E-3</v>
      </c>
      <c r="T96" s="72">
        <v>7.3000000000000001E-3</v>
      </c>
      <c r="U96" s="72">
        <v>9.4899999999999998E-2</v>
      </c>
      <c r="V96" s="72">
        <v>4.2099999999999999E-2</v>
      </c>
      <c r="W96" s="72"/>
      <c r="X96" s="72"/>
      <c r="Y96" s="74"/>
      <c r="Z96" s="92">
        <f t="shared" si="2"/>
        <v>55.30772538446282</v>
      </c>
      <c r="AA96" s="74"/>
      <c r="AB96" s="80">
        <f t="shared" si="3"/>
        <v>1.2375231706205261</v>
      </c>
      <c r="AC96" s="74"/>
    </row>
    <row r="97" spans="1:29" x14ac:dyDescent="0.25">
      <c r="A97" s="75" t="s">
        <v>339</v>
      </c>
      <c r="B97" s="75" t="s">
        <v>200</v>
      </c>
      <c r="C97" s="72" t="s">
        <v>323</v>
      </c>
      <c r="D97" s="72"/>
      <c r="E97" s="74" t="s">
        <v>324</v>
      </c>
      <c r="F97" s="72">
        <v>41.814427600000002</v>
      </c>
      <c r="G97" s="72">
        <v>2.0375000000000001</v>
      </c>
      <c r="H97" s="72">
        <v>12.873572319999999</v>
      </c>
      <c r="I97" s="72">
        <v>14.40880718</v>
      </c>
      <c r="J97" s="72">
        <v>0.16969999999999999</v>
      </c>
      <c r="K97" s="72">
        <v>11.561960539999999</v>
      </c>
      <c r="L97" s="72">
        <v>10.351642</v>
      </c>
      <c r="M97" s="72">
        <v>2.20304448</v>
      </c>
      <c r="N97" s="72">
        <v>0.49340000000000001</v>
      </c>
      <c r="O97" s="72">
        <v>5.5999999999999999E-3</v>
      </c>
      <c r="P97" s="72">
        <v>0.71989999999999998</v>
      </c>
      <c r="Q97" s="72">
        <v>2.3805042849999999E-2</v>
      </c>
      <c r="R97" s="72">
        <v>2.9999999999999997E-4</v>
      </c>
      <c r="S97" s="76">
        <v>7.4999999999999997E-3</v>
      </c>
      <c r="T97" s="72">
        <v>1.7299999999999999E-2</v>
      </c>
      <c r="U97" s="72">
        <v>0.1431</v>
      </c>
      <c r="V97" s="72">
        <v>5.0900000000000001E-2</v>
      </c>
      <c r="W97" s="72"/>
      <c r="X97" s="72"/>
      <c r="Y97" s="74"/>
      <c r="Z97" s="92">
        <f t="shared" si="2"/>
        <v>58.853617149300682</v>
      </c>
      <c r="AA97" s="74"/>
      <c r="AB97" s="80">
        <f t="shared" si="3"/>
        <v>1.4303472886754716</v>
      </c>
      <c r="AC97" s="74"/>
    </row>
    <row r="98" spans="1:29" x14ac:dyDescent="0.25">
      <c r="A98" s="75" t="s">
        <v>340</v>
      </c>
      <c r="B98" s="75" t="s">
        <v>200</v>
      </c>
      <c r="C98" s="72" t="s">
        <v>323</v>
      </c>
      <c r="D98" s="72"/>
      <c r="E98" s="74" t="s">
        <v>324</v>
      </c>
      <c r="F98" s="72">
        <v>41.634855000000002</v>
      </c>
      <c r="G98" s="72">
        <v>2.2145999999999999</v>
      </c>
      <c r="H98" s="72">
        <v>13.16812672</v>
      </c>
      <c r="I98" s="72">
        <v>13.700975759999999</v>
      </c>
      <c r="J98" s="72">
        <v>0.19170000000000001</v>
      </c>
      <c r="K98" s="72">
        <v>11.714363259999999</v>
      </c>
      <c r="L98" s="72">
        <v>10.59189815</v>
      </c>
      <c r="M98" s="72">
        <v>2.24540316</v>
      </c>
      <c r="N98" s="72">
        <v>0.61909999999999998</v>
      </c>
      <c r="O98" s="72">
        <v>1.54E-2</v>
      </c>
      <c r="P98" s="72">
        <v>0.67079999999999995</v>
      </c>
      <c r="Q98" s="72">
        <v>0</v>
      </c>
      <c r="R98" s="72">
        <v>1.47E-2</v>
      </c>
      <c r="S98" s="76">
        <v>2E-3</v>
      </c>
      <c r="T98" s="72">
        <v>1.14E-2</v>
      </c>
      <c r="U98" s="72">
        <v>0.1196</v>
      </c>
      <c r="V98" s="72">
        <v>3.56E-2</v>
      </c>
      <c r="W98" s="72"/>
      <c r="X98" s="72"/>
      <c r="Y98" s="74"/>
      <c r="Z98" s="92">
        <f t="shared" si="2"/>
        <v>60.381464981135494</v>
      </c>
      <c r="AA98" s="74"/>
      <c r="AB98" s="80">
        <f t="shared" si="3"/>
        <v>1.524071118540467</v>
      </c>
      <c r="AC98" s="74"/>
    </row>
    <row r="99" spans="1:29" x14ac:dyDescent="0.25">
      <c r="A99" s="75" t="s">
        <v>341</v>
      </c>
      <c r="B99" s="75" t="s">
        <v>200</v>
      </c>
      <c r="C99" s="72" t="s">
        <v>323</v>
      </c>
      <c r="D99" s="72"/>
      <c r="E99" s="74" t="s">
        <v>324</v>
      </c>
      <c r="F99" s="72">
        <v>41.7510203</v>
      </c>
      <c r="G99" s="72">
        <v>1.9655</v>
      </c>
      <c r="H99" s="72">
        <v>13.196037120000002</v>
      </c>
      <c r="I99" s="72">
        <v>15.087959049999998</v>
      </c>
      <c r="J99" s="72">
        <v>0.20599999999999999</v>
      </c>
      <c r="K99" s="72">
        <v>11.102258879999999</v>
      </c>
      <c r="L99" s="72">
        <v>10.211833050000001</v>
      </c>
      <c r="M99" s="72">
        <v>2.2776389999999997</v>
      </c>
      <c r="N99" s="72">
        <v>0.4264</v>
      </c>
      <c r="O99" s="72">
        <v>0</v>
      </c>
      <c r="P99" s="72">
        <v>0.60719999999999996</v>
      </c>
      <c r="Q99" s="72">
        <v>1.2863353300000005E-2</v>
      </c>
      <c r="R99" s="72">
        <v>1.26E-2</v>
      </c>
      <c r="S99" s="76">
        <v>1.2500000000000001E-2</v>
      </c>
      <c r="T99" s="72">
        <v>1.6500000000000001E-2</v>
      </c>
      <c r="U99" s="72">
        <v>9.3299999999999994E-2</v>
      </c>
      <c r="V99" s="72">
        <v>4.7899999999999998E-2</v>
      </c>
      <c r="W99" s="72"/>
      <c r="X99" s="72"/>
      <c r="Y99" s="74"/>
      <c r="Z99" s="92">
        <f t="shared" si="2"/>
        <v>56.740908858348774</v>
      </c>
      <c r="AA99" s="74"/>
      <c r="AB99" s="80">
        <f t="shared" si="3"/>
        <v>1.3116528193473029</v>
      </c>
      <c r="AC99" s="74"/>
    </row>
    <row r="100" spans="1:29" x14ac:dyDescent="0.25">
      <c r="A100" s="75" t="s">
        <v>342</v>
      </c>
      <c r="B100" s="75" t="s">
        <v>203</v>
      </c>
      <c r="C100" s="72" t="s">
        <v>323</v>
      </c>
      <c r="D100" s="72" t="s">
        <v>343</v>
      </c>
      <c r="E100" s="74" t="s">
        <v>326</v>
      </c>
      <c r="F100" s="72">
        <v>42.796214899999995</v>
      </c>
      <c r="G100" s="72">
        <v>2.5193500000000002</v>
      </c>
      <c r="H100" s="72">
        <v>10.916206000000001</v>
      </c>
      <c r="I100" s="72">
        <v>15.519410175000001</v>
      </c>
      <c r="J100" s="72">
        <v>0.18695000000000001</v>
      </c>
      <c r="K100" s="72">
        <v>10.487411649999999</v>
      </c>
      <c r="L100" s="72">
        <v>11.299014550000001</v>
      </c>
      <c r="M100" s="72">
        <v>1.37115342</v>
      </c>
      <c r="N100" s="72">
        <v>1.0024999999999999</v>
      </c>
      <c r="O100" s="72">
        <v>1.6049999999999998E-2</v>
      </c>
      <c r="P100" s="72">
        <v>0.89270000000000005</v>
      </c>
      <c r="Q100" s="72">
        <v>0</v>
      </c>
      <c r="R100" s="72">
        <v>2.5350000000000001E-2</v>
      </c>
      <c r="S100" s="76">
        <v>8.6499999999999997E-3</v>
      </c>
      <c r="T100" s="72">
        <v>1.15E-3</v>
      </c>
      <c r="U100" s="72">
        <v>6.5449999999999994E-2</v>
      </c>
      <c r="V100" s="72">
        <v>3.4700000000000002E-2</v>
      </c>
      <c r="W100" s="72"/>
      <c r="X100" s="72"/>
      <c r="Y100" s="74"/>
      <c r="Z100" s="92">
        <f t="shared" si="2"/>
        <v>54.63962920451911</v>
      </c>
      <c r="AA100" s="74"/>
      <c r="AB100" s="80">
        <f t="shared" si="3"/>
        <v>1.2045675166738867</v>
      </c>
      <c r="AC100" s="74"/>
    </row>
    <row r="101" spans="1:29" x14ac:dyDescent="0.25">
      <c r="A101" s="75" t="s">
        <v>344</v>
      </c>
      <c r="B101" s="75" t="s">
        <v>203</v>
      </c>
      <c r="C101" s="72" t="s">
        <v>323</v>
      </c>
      <c r="D101" s="72" t="s">
        <v>343</v>
      </c>
      <c r="E101" s="74" t="s">
        <v>326</v>
      </c>
      <c r="F101" s="72">
        <v>42.647515499999997</v>
      </c>
      <c r="G101" s="72">
        <v>1.9198999999999999</v>
      </c>
      <c r="H101" s="72">
        <v>10.92153888</v>
      </c>
      <c r="I101" s="72">
        <v>15.622404979999999</v>
      </c>
      <c r="J101" s="72">
        <v>0.18110000000000001</v>
      </c>
      <c r="K101" s="72">
        <v>10.602262259999998</v>
      </c>
      <c r="L101" s="72">
        <v>11.343259150000002</v>
      </c>
      <c r="M101" s="72">
        <v>1.30486356</v>
      </c>
      <c r="N101" s="72">
        <v>0.6986</v>
      </c>
      <c r="O101" s="72">
        <v>7.0000000000000001E-3</v>
      </c>
      <c r="P101" s="72">
        <v>0.87909999999999999</v>
      </c>
      <c r="Q101" s="72">
        <v>1.8928726749999999E-2</v>
      </c>
      <c r="R101" s="72">
        <v>3.8E-3</v>
      </c>
      <c r="S101" s="76">
        <v>5.4999999999999997E-3</v>
      </c>
      <c r="T101" s="72">
        <v>0</v>
      </c>
      <c r="U101" s="72">
        <v>9.6799999999999997E-2</v>
      </c>
      <c r="V101" s="72">
        <v>3.5099999999999999E-2</v>
      </c>
      <c r="W101" s="72"/>
      <c r="X101" s="72"/>
      <c r="Y101" s="74"/>
      <c r="Z101" s="92">
        <f t="shared" si="2"/>
        <v>54.745616325762427</v>
      </c>
      <c r="AA101" s="74"/>
      <c r="AB101" s="80">
        <f t="shared" si="3"/>
        <v>1.2097306797910947</v>
      </c>
      <c r="AC101" s="74"/>
    </row>
    <row r="102" spans="1:29" x14ac:dyDescent="0.25">
      <c r="A102" s="75" t="s">
        <v>345</v>
      </c>
      <c r="B102" s="75" t="s">
        <v>203</v>
      </c>
      <c r="C102" s="72" t="s">
        <v>323</v>
      </c>
      <c r="D102" s="72" t="s">
        <v>343</v>
      </c>
      <c r="E102" s="74" t="s">
        <v>335</v>
      </c>
      <c r="F102" s="72">
        <v>53.359050400000001</v>
      </c>
      <c r="G102" s="72">
        <v>0.29730000000000001</v>
      </c>
      <c r="H102" s="72">
        <v>2.3299203200000003</v>
      </c>
      <c r="I102" s="72">
        <v>11.400070809999999</v>
      </c>
      <c r="J102" s="72">
        <v>0.17119999999999999</v>
      </c>
      <c r="K102" s="72">
        <v>16.217225299999999</v>
      </c>
      <c r="L102" s="72">
        <v>11.851374500000002</v>
      </c>
      <c r="M102" s="72">
        <v>0.21434867999999999</v>
      </c>
      <c r="N102" s="72">
        <v>7.8799999999999995E-2</v>
      </c>
      <c r="O102" s="72">
        <v>0</v>
      </c>
      <c r="P102" s="72">
        <v>0.20300000000000001</v>
      </c>
      <c r="Q102" s="72">
        <v>0</v>
      </c>
      <c r="R102" s="72">
        <v>9.1999999999999998E-3</v>
      </c>
      <c r="S102" s="76">
        <v>1.1599999999999999E-2</v>
      </c>
      <c r="T102" s="72">
        <v>9.7000000000000003E-3</v>
      </c>
      <c r="U102" s="72">
        <v>6.3299999999999995E-2</v>
      </c>
      <c r="V102" s="72">
        <v>3.0999999999999999E-3</v>
      </c>
      <c r="W102" s="72"/>
      <c r="X102" s="72"/>
      <c r="Y102" s="74"/>
      <c r="Z102" s="92">
        <f t="shared" si="2"/>
        <v>71.717485938478433</v>
      </c>
      <c r="AA102" s="74"/>
      <c r="AB102" s="80">
        <f t="shared" si="3"/>
        <v>2.5357535678219709</v>
      </c>
      <c r="AC102" s="74"/>
    </row>
    <row r="103" spans="1:29" x14ac:dyDescent="0.25">
      <c r="A103" s="75" t="s">
        <v>346</v>
      </c>
      <c r="B103" s="75" t="s">
        <v>203</v>
      </c>
      <c r="C103" s="72" t="s">
        <v>323</v>
      </c>
      <c r="D103" s="72"/>
      <c r="E103" s="74" t="s">
        <v>326</v>
      </c>
      <c r="F103" s="72">
        <v>41.575551099999998</v>
      </c>
      <c r="G103" s="72">
        <v>2.2151999999999998</v>
      </c>
      <c r="H103" s="72">
        <v>11.714692640000001</v>
      </c>
      <c r="I103" s="72">
        <v>16.580301950000003</v>
      </c>
      <c r="J103" s="72">
        <v>0.24679999999999999</v>
      </c>
      <c r="K103" s="72">
        <v>9.6684963799999988</v>
      </c>
      <c r="L103" s="72">
        <v>11.120940000000001</v>
      </c>
      <c r="M103" s="72">
        <v>1.4245686</v>
      </c>
      <c r="N103" s="72">
        <v>0.93220000000000003</v>
      </c>
      <c r="O103" s="72">
        <v>0</v>
      </c>
      <c r="P103" s="72">
        <v>0.57909999999999995</v>
      </c>
      <c r="Q103" s="72">
        <v>0</v>
      </c>
      <c r="R103" s="72">
        <v>0</v>
      </c>
      <c r="S103" s="76">
        <v>0</v>
      </c>
      <c r="T103" s="72">
        <v>0</v>
      </c>
      <c r="U103" s="72">
        <v>7.7799999999999994E-2</v>
      </c>
      <c r="V103" s="72">
        <v>2.92E-2</v>
      </c>
      <c r="W103" s="72"/>
      <c r="X103" s="72"/>
      <c r="Y103" s="74"/>
      <c r="Z103" s="92">
        <f t="shared" si="2"/>
        <v>50.967226835185087</v>
      </c>
      <c r="AA103" s="74"/>
      <c r="AB103" s="80">
        <f t="shared" si="3"/>
        <v>1.0394522590812447</v>
      </c>
      <c r="AC103" s="74"/>
    </row>
    <row r="104" spans="1:29" x14ac:dyDescent="0.25">
      <c r="A104" s="75" t="s">
        <v>347</v>
      </c>
      <c r="B104" s="75" t="s">
        <v>203</v>
      </c>
      <c r="C104" s="72" t="s">
        <v>323</v>
      </c>
      <c r="D104" s="72"/>
      <c r="E104" s="74" t="s">
        <v>348</v>
      </c>
      <c r="F104" s="72">
        <v>41.615608100000003</v>
      </c>
      <c r="G104" s="72">
        <v>2.7793999999999999</v>
      </c>
      <c r="H104" s="72">
        <v>11.08830352</v>
      </c>
      <c r="I104" s="72">
        <v>17.120383159999999</v>
      </c>
      <c r="J104" s="72">
        <v>0.2041</v>
      </c>
      <c r="K104" s="72">
        <v>9.3108287399999998</v>
      </c>
      <c r="L104" s="72">
        <v>11.292836250000001</v>
      </c>
      <c r="M104" s="72">
        <v>1.4206373999999999</v>
      </c>
      <c r="N104" s="72">
        <v>0.97219999999999995</v>
      </c>
      <c r="O104" s="72">
        <v>1.2500000000000001E-2</v>
      </c>
      <c r="P104" s="72">
        <v>0.51019999999999999</v>
      </c>
      <c r="Q104" s="72">
        <v>0</v>
      </c>
      <c r="R104" s="72">
        <v>0</v>
      </c>
      <c r="S104" s="76">
        <v>0</v>
      </c>
      <c r="T104" s="72">
        <v>1.0800000000000001E-2</v>
      </c>
      <c r="U104" s="72">
        <v>0</v>
      </c>
      <c r="V104" s="72">
        <v>3.4500000000000003E-2</v>
      </c>
      <c r="W104" s="72"/>
      <c r="X104" s="72"/>
      <c r="Y104" s="74"/>
      <c r="Z104" s="92">
        <f t="shared" si="2"/>
        <v>49.223682633935283</v>
      </c>
      <c r="AA104" s="74"/>
      <c r="AB104" s="80">
        <f t="shared" si="3"/>
        <v>0.96942206893548566</v>
      </c>
      <c r="AC104" s="74"/>
    </row>
    <row r="105" spans="1:29" x14ac:dyDescent="0.25">
      <c r="A105" s="75" t="s">
        <v>349</v>
      </c>
      <c r="B105" s="75" t="s">
        <v>203</v>
      </c>
      <c r="C105" s="72" t="s">
        <v>323</v>
      </c>
      <c r="D105" s="72"/>
      <c r="E105" s="74" t="s">
        <v>348</v>
      </c>
      <c r="F105" s="72">
        <v>41.350254900000003</v>
      </c>
      <c r="G105" s="72">
        <v>2.649</v>
      </c>
      <c r="H105" s="72">
        <v>12.313869120000001</v>
      </c>
      <c r="I105" s="72">
        <v>17.017841189999999</v>
      </c>
      <c r="J105" s="72">
        <v>0.246</v>
      </c>
      <c r="K105" s="72">
        <v>9.0843191999999995</v>
      </c>
      <c r="L105" s="72">
        <v>11.0061432</v>
      </c>
      <c r="M105" s="72">
        <v>1.59498612</v>
      </c>
      <c r="N105" s="72">
        <v>0.90190000000000003</v>
      </c>
      <c r="O105" s="72">
        <v>0</v>
      </c>
      <c r="P105" s="72">
        <v>0.4849</v>
      </c>
      <c r="Q105" s="72">
        <v>3.2764786650000002E-2</v>
      </c>
      <c r="R105" s="72">
        <v>9.7000000000000003E-3</v>
      </c>
      <c r="S105" s="76">
        <v>0</v>
      </c>
      <c r="T105" s="72">
        <v>7.1999999999999998E-3</v>
      </c>
      <c r="U105" s="72">
        <v>0</v>
      </c>
      <c r="V105" s="72">
        <v>3.0200000000000001E-2</v>
      </c>
      <c r="W105" s="72"/>
      <c r="X105" s="72"/>
      <c r="Y105" s="74"/>
      <c r="Z105" s="92">
        <f t="shared" si="2"/>
        <v>48.758353935461535</v>
      </c>
      <c r="AA105" s="74"/>
      <c r="AB105" s="80">
        <f t="shared" si="3"/>
        <v>0.9515376198893134</v>
      </c>
      <c r="AC105" s="74"/>
    </row>
    <row r="106" spans="1:29" x14ac:dyDescent="0.25">
      <c r="A106" s="75" t="s">
        <v>350</v>
      </c>
      <c r="B106" s="75" t="s">
        <v>208</v>
      </c>
      <c r="C106" s="72" t="s">
        <v>323</v>
      </c>
      <c r="D106" s="72"/>
      <c r="E106" s="74" t="s">
        <v>335</v>
      </c>
      <c r="F106" s="72">
        <v>52.2503508</v>
      </c>
      <c r="G106" s="72">
        <v>0.31430000000000002</v>
      </c>
      <c r="H106" s="72">
        <v>3.6946392000000001</v>
      </c>
      <c r="I106" s="72">
        <v>14.933793889999999</v>
      </c>
      <c r="J106" s="72">
        <v>0.40679999999999999</v>
      </c>
      <c r="K106" s="72">
        <v>14.19459784</v>
      </c>
      <c r="L106" s="72">
        <v>11.3772398</v>
      </c>
      <c r="M106" s="72">
        <v>0.28943459999999999</v>
      </c>
      <c r="N106" s="72">
        <v>0.21299999999999999</v>
      </c>
      <c r="O106" s="72">
        <v>0.1249</v>
      </c>
      <c r="P106" s="72">
        <v>0.40210000000000001</v>
      </c>
      <c r="Q106" s="72">
        <v>0</v>
      </c>
      <c r="R106" s="72">
        <v>3.0200000000000001E-2</v>
      </c>
      <c r="S106" s="72">
        <v>6.8999999999999999E-3</v>
      </c>
      <c r="T106" s="72">
        <v>2.5000000000000001E-3</v>
      </c>
      <c r="U106" s="72">
        <v>0.1091</v>
      </c>
      <c r="V106" s="72">
        <v>2.7900000000000001E-2</v>
      </c>
      <c r="W106" s="72"/>
      <c r="X106" s="72"/>
      <c r="Y106" s="74"/>
      <c r="Z106" s="92">
        <f t="shared" si="2"/>
        <v>62.88464439373648</v>
      </c>
      <c r="AA106" s="74"/>
      <c r="AB106" s="80">
        <f t="shared" si="3"/>
        <v>1.6943026239825163</v>
      </c>
      <c r="AC106" s="74"/>
    </row>
    <row r="107" spans="1:29" x14ac:dyDescent="0.25">
      <c r="A107" s="75" t="s">
        <v>351</v>
      </c>
      <c r="B107" s="75" t="s">
        <v>208</v>
      </c>
      <c r="C107" s="72" t="s">
        <v>323</v>
      </c>
      <c r="D107" s="72" t="s">
        <v>343</v>
      </c>
      <c r="E107" s="74" t="s">
        <v>326</v>
      </c>
      <c r="F107" s="73">
        <v>43.27870635</v>
      </c>
      <c r="G107" s="73">
        <v>1.3172999999999999</v>
      </c>
      <c r="H107" s="73">
        <v>10.11283504</v>
      </c>
      <c r="I107" s="73">
        <v>18.745457029999997</v>
      </c>
      <c r="J107" s="73">
        <v>0.33345000000000002</v>
      </c>
      <c r="K107" s="73">
        <v>9.412364059999998</v>
      </c>
      <c r="L107" s="73">
        <v>11.256364350000002</v>
      </c>
      <c r="M107" s="73">
        <v>1.1958218999999999</v>
      </c>
      <c r="N107" s="73">
        <v>1.2181</v>
      </c>
      <c r="O107" s="73">
        <v>0</v>
      </c>
      <c r="P107" s="73">
        <v>0.66870000000000007</v>
      </c>
      <c r="Q107" s="73">
        <v>0</v>
      </c>
      <c r="R107" s="73">
        <v>2.4E-2</v>
      </c>
      <c r="S107" s="73">
        <v>1.2999999999999999E-3</v>
      </c>
      <c r="T107" s="73">
        <v>5.4999999999999997E-3</v>
      </c>
      <c r="U107" s="73">
        <v>0.12029999999999999</v>
      </c>
      <c r="V107" s="73">
        <v>0.23220000000000002</v>
      </c>
      <c r="W107" s="73"/>
      <c r="X107" s="73"/>
      <c r="Y107" s="74"/>
      <c r="Z107" s="92">
        <f t="shared" si="2"/>
        <v>47.230566763162358</v>
      </c>
      <c r="AA107" s="74"/>
      <c r="AB107" s="80">
        <f t="shared" si="3"/>
        <v>0.89503646080836297</v>
      </c>
      <c r="AC107" s="74"/>
    </row>
    <row r="108" spans="1:29" x14ac:dyDescent="0.25">
      <c r="A108" s="75" t="s">
        <v>352</v>
      </c>
      <c r="B108" s="75" t="s">
        <v>208</v>
      </c>
      <c r="C108" s="72" t="s">
        <v>323</v>
      </c>
      <c r="D108" s="72" t="s">
        <v>343</v>
      </c>
      <c r="E108" s="74" t="s">
        <v>324</v>
      </c>
      <c r="F108" s="73">
        <v>43.440155599999997</v>
      </c>
      <c r="G108" s="73">
        <v>1.4168000000000001</v>
      </c>
      <c r="H108" s="73">
        <v>9.5619036799999986</v>
      </c>
      <c r="I108" s="73">
        <v>19.075120909999999</v>
      </c>
      <c r="J108" s="73">
        <v>0.32200000000000001</v>
      </c>
      <c r="K108" s="73">
        <v>9.2605597800000012</v>
      </c>
      <c r="L108" s="73">
        <v>11.315755749999999</v>
      </c>
      <c r="M108" s="73">
        <v>1.2101216400000001</v>
      </c>
      <c r="N108" s="73">
        <v>1.2375</v>
      </c>
      <c r="O108" s="73">
        <v>1.11E-2</v>
      </c>
      <c r="P108" s="73">
        <v>0.69850000000000001</v>
      </c>
      <c r="Q108" s="73">
        <v>0</v>
      </c>
      <c r="R108" s="73">
        <v>8.8000000000000005E-3</v>
      </c>
      <c r="S108" s="73">
        <v>9.1000000000000004E-3</v>
      </c>
      <c r="T108" s="73">
        <v>0</v>
      </c>
      <c r="U108" s="73">
        <v>0.1124</v>
      </c>
      <c r="V108" s="73">
        <v>0.2427</v>
      </c>
      <c r="W108" s="73"/>
      <c r="X108" s="73"/>
      <c r="Y108" s="74"/>
      <c r="Z108" s="92">
        <f t="shared" si="2"/>
        <v>46.391684653643004</v>
      </c>
      <c r="AA108" s="74"/>
      <c r="AB108" s="80">
        <f t="shared" si="3"/>
        <v>0.86538225187476614</v>
      </c>
      <c r="AC108" s="74"/>
    </row>
    <row r="109" spans="1:29" x14ac:dyDescent="0.25">
      <c r="A109" s="75" t="s">
        <v>353</v>
      </c>
      <c r="B109" s="75" t="s">
        <v>208</v>
      </c>
      <c r="C109" s="72" t="s">
        <v>323</v>
      </c>
      <c r="D109" s="72" t="s">
        <v>343</v>
      </c>
      <c r="E109" s="74" t="s">
        <v>324</v>
      </c>
      <c r="F109" s="73">
        <v>42.632323149999998</v>
      </c>
      <c r="G109" s="73">
        <v>1.5916000000000001</v>
      </c>
      <c r="H109" s="73">
        <v>9.9454224799999995</v>
      </c>
      <c r="I109" s="73">
        <v>19.799958799999999</v>
      </c>
      <c r="J109" s="73">
        <v>0.3392</v>
      </c>
      <c r="K109" s="73">
        <v>8.7803116800000005</v>
      </c>
      <c r="L109" s="73">
        <v>11.261546150000001</v>
      </c>
      <c r="M109" s="73">
        <v>1.2589176599999998</v>
      </c>
      <c r="N109" s="73">
        <v>1.3438500000000002</v>
      </c>
      <c r="O109" s="73">
        <v>1.5800000000000002E-2</v>
      </c>
      <c r="P109" s="73">
        <v>0.71550000000000002</v>
      </c>
      <c r="Q109" s="73">
        <v>5.4271566175000008E-2</v>
      </c>
      <c r="R109" s="73">
        <v>3.7499999999999999E-3</v>
      </c>
      <c r="S109" s="73">
        <v>1.49E-2</v>
      </c>
      <c r="T109" s="73">
        <v>8.2500000000000004E-3</v>
      </c>
      <c r="U109" s="73">
        <v>8.274999999999999E-2</v>
      </c>
      <c r="V109" s="73">
        <v>0.26385000000000003</v>
      </c>
      <c r="W109" s="73"/>
      <c r="X109" s="73"/>
      <c r="Y109" s="74"/>
      <c r="Z109" s="92">
        <f t="shared" si="2"/>
        <v>44.148646417020608</v>
      </c>
      <c r="AA109" s="74"/>
      <c r="AB109" s="80">
        <f t="shared" si="3"/>
        <v>0.79046690160209165</v>
      </c>
      <c r="AC109" s="74"/>
    </row>
    <row r="110" spans="1:29" x14ac:dyDescent="0.25">
      <c r="A110" s="75" t="s">
        <v>354</v>
      </c>
      <c r="B110" s="75" t="s">
        <v>208</v>
      </c>
      <c r="C110" s="72" t="s">
        <v>323</v>
      </c>
      <c r="D110" s="72" t="s">
        <v>343</v>
      </c>
      <c r="E110" s="74" t="s">
        <v>355</v>
      </c>
      <c r="F110" s="73">
        <v>45.182488549999995</v>
      </c>
      <c r="G110" s="73">
        <v>0.42259999999999998</v>
      </c>
      <c r="H110" s="73">
        <v>9.9696945600000006</v>
      </c>
      <c r="I110" s="73">
        <v>18.055688695000001</v>
      </c>
      <c r="J110" s="73">
        <v>0.29835</v>
      </c>
      <c r="K110" s="73">
        <v>9.8695223500000004</v>
      </c>
      <c r="L110" s="73">
        <v>11.591885900000001</v>
      </c>
      <c r="M110" s="73">
        <v>0.93115386</v>
      </c>
      <c r="N110" s="73">
        <v>0.92575000000000007</v>
      </c>
      <c r="O110" s="73">
        <v>4.2950000000000002E-2</v>
      </c>
      <c r="P110" s="73">
        <v>0.42785000000000006</v>
      </c>
      <c r="Q110" s="73">
        <v>8.2363312000000091E-3</v>
      </c>
      <c r="R110" s="73">
        <v>1.29E-2</v>
      </c>
      <c r="S110" s="73">
        <v>2.7000000000000001E-3</v>
      </c>
      <c r="T110" s="73">
        <v>2.2249999999999999E-2</v>
      </c>
      <c r="U110" s="73">
        <v>9.8999999999999991E-2</v>
      </c>
      <c r="V110" s="73">
        <v>8.0350000000000005E-2</v>
      </c>
      <c r="W110" s="73"/>
      <c r="X110" s="73"/>
      <c r="Y110" s="74"/>
      <c r="Z110" s="92">
        <f t="shared" si="2"/>
        <v>49.350714436362765</v>
      </c>
      <c r="AA110" s="74"/>
      <c r="AB110" s="80">
        <f t="shared" si="3"/>
        <v>0.97436151146410721</v>
      </c>
      <c r="AC110" s="74"/>
    </row>
    <row r="111" spans="1:29" x14ac:dyDescent="0.25">
      <c r="A111" s="75" t="s">
        <v>356</v>
      </c>
      <c r="B111" s="75" t="s">
        <v>148</v>
      </c>
      <c r="C111" s="72" t="s">
        <v>357</v>
      </c>
      <c r="D111" s="72" t="s">
        <v>358</v>
      </c>
      <c r="E111" s="74" t="s">
        <v>355</v>
      </c>
      <c r="F111" s="72">
        <v>47.420111650000003</v>
      </c>
      <c r="G111" s="72">
        <v>0.64349999999999996</v>
      </c>
      <c r="H111" s="72">
        <v>8.4230098400000006</v>
      </c>
      <c r="I111" s="72">
        <v>10.991261435</v>
      </c>
      <c r="J111" s="72">
        <v>0.2177</v>
      </c>
      <c r="K111" s="72">
        <v>14.29693108</v>
      </c>
      <c r="L111" s="72">
        <v>12.116991575</v>
      </c>
      <c r="M111" s="72">
        <v>0.99022014000000003</v>
      </c>
      <c r="N111" s="72">
        <v>0.62939999999999996</v>
      </c>
      <c r="O111" s="72">
        <v>0.11995</v>
      </c>
      <c r="P111" s="72">
        <v>0.51560000000000006</v>
      </c>
      <c r="Q111" s="72">
        <v>3.5077800250000041E-3</v>
      </c>
      <c r="R111" s="72">
        <v>1.5699999999999999E-2</v>
      </c>
      <c r="S111" s="72">
        <v>2.0500000000000002E-3</v>
      </c>
      <c r="T111" s="72">
        <v>1.8500000000000001E-3</v>
      </c>
      <c r="U111" s="72">
        <v>0</v>
      </c>
      <c r="V111" s="72">
        <v>6.2649999999999997E-2</v>
      </c>
      <c r="W111" s="72"/>
      <c r="X111" s="72"/>
      <c r="Y111" s="74"/>
      <c r="Z111" s="92">
        <f t="shared" si="2"/>
        <v>69.867174780209666</v>
      </c>
      <c r="AA111" s="74"/>
      <c r="AB111" s="80">
        <f t="shared" si="3"/>
        <v>2.3186400302857439</v>
      </c>
      <c r="AC111" s="74"/>
    </row>
    <row r="112" spans="1:29" x14ac:dyDescent="0.25">
      <c r="A112" s="75" t="s">
        <v>359</v>
      </c>
      <c r="B112" s="75" t="s">
        <v>148</v>
      </c>
      <c r="C112" s="72" t="s">
        <v>357</v>
      </c>
      <c r="D112" s="72" t="s">
        <v>360</v>
      </c>
      <c r="E112" s="74" t="s">
        <v>335</v>
      </c>
      <c r="F112" s="72">
        <v>55.0332376</v>
      </c>
      <c r="G112" s="72">
        <v>3.8550000000000001E-2</v>
      </c>
      <c r="H112" s="72">
        <v>1.6358484799999999</v>
      </c>
      <c r="I112" s="72">
        <v>8.6705323750000005</v>
      </c>
      <c r="J112" s="72">
        <v>0.16455</v>
      </c>
      <c r="K112" s="72">
        <v>18.19636612</v>
      </c>
      <c r="L112" s="72">
        <v>12.321024950000002</v>
      </c>
      <c r="M112" s="72">
        <v>9.2874600000000002E-2</v>
      </c>
      <c r="N112" s="72">
        <v>4.4399999999999995E-2</v>
      </c>
      <c r="O112" s="72">
        <v>6.1550000000000007E-2</v>
      </c>
      <c r="P112" s="72">
        <v>0.17764999999999997</v>
      </c>
      <c r="Q112" s="72">
        <v>4.2350143600000008E-2</v>
      </c>
      <c r="R112" s="72">
        <v>7.0000000000000001E-3</v>
      </c>
      <c r="S112" s="72">
        <v>3.15E-3</v>
      </c>
      <c r="T112" s="72">
        <v>1.17E-2</v>
      </c>
      <c r="U112" s="72">
        <v>0</v>
      </c>
      <c r="V112" s="72">
        <v>7.3500000000000006E-3</v>
      </c>
      <c r="W112" s="72"/>
      <c r="X112" s="72"/>
      <c r="Y112" s="74"/>
      <c r="Z112" s="92">
        <f t="shared" si="2"/>
        <v>78.906991060638077</v>
      </c>
      <c r="AA112" s="74"/>
      <c r="AB112" s="80">
        <f t="shared" si="3"/>
        <v>3.7409072971750765</v>
      </c>
      <c r="AC112" s="74"/>
    </row>
    <row r="113" spans="1:29" x14ac:dyDescent="0.25">
      <c r="A113" s="75" t="s">
        <v>361</v>
      </c>
      <c r="B113" s="75" t="s">
        <v>148</v>
      </c>
      <c r="C113" s="72" t="s">
        <v>357</v>
      </c>
      <c r="D113" s="72" t="s">
        <v>358</v>
      </c>
      <c r="E113" s="74" t="s">
        <v>362</v>
      </c>
      <c r="F113" s="72">
        <v>43.3654151</v>
      </c>
      <c r="G113" s="72">
        <v>1.46895</v>
      </c>
      <c r="H113" s="72">
        <v>11.871140400000002</v>
      </c>
      <c r="I113" s="72">
        <v>11.634941229999999</v>
      </c>
      <c r="J113" s="72">
        <v>0.1653</v>
      </c>
      <c r="K113" s="72">
        <v>12.566142859999999</v>
      </c>
      <c r="L113" s="72">
        <v>11.912310475000002</v>
      </c>
      <c r="M113" s="72">
        <v>1.45410174</v>
      </c>
      <c r="N113" s="72">
        <v>1.0257000000000001</v>
      </c>
      <c r="O113" s="72">
        <v>0.14119999999999999</v>
      </c>
      <c r="P113" s="72">
        <v>0.6705000000000001</v>
      </c>
      <c r="Q113" s="72">
        <v>5.6050166249999998E-2</v>
      </c>
      <c r="R113" s="72">
        <v>1.8E-3</v>
      </c>
      <c r="S113" s="72">
        <v>1.4E-3</v>
      </c>
      <c r="T113" s="72">
        <v>6.7499999999999999E-3</v>
      </c>
      <c r="U113" s="72">
        <v>0</v>
      </c>
      <c r="V113" s="72">
        <v>7.5200000000000003E-2</v>
      </c>
      <c r="W113" s="72"/>
      <c r="X113" s="72"/>
      <c r="Y113" s="74"/>
      <c r="Z113" s="92">
        <f t="shared" si="2"/>
        <v>65.81430276084356</v>
      </c>
      <c r="AA113" s="74"/>
      <c r="AB113" s="80">
        <f t="shared" si="3"/>
        <v>1.9251999542504457</v>
      </c>
      <c r="AC113" s="74"/>
    </row>
    <row r="114" spans="1:29" x14ac:dyDescent="0.25">
      <c r="A114" s="75" t="s">
        <v>363</v>
      </c>
      <c r="B114" s="75" t="s">
        <v>148</v>
      </c>
      <c r="C114" s="72" t="s">
        <v>357</v>
      </c>
      <c r="D114" s="72" t="s">
        <v>343</v>
      </c>
      <c r="E114" s="74" t="s">
        <v>326</v>
      </c>
      <c r="F114" s="72">
        <v>51.61407955</v>
      </c>
      <c r="G114" s="72">
        <v>0.34475</v>
      </c>
      <c r="H114" s="72">
        <v>4.3781449600000002</v>
      </c>
      <c r="I114" s="72">
        <v>9.3975338100000005</v>
      </c>
      <c r="J114" s="72">
        <v>0.1883</v>
      </c>
      <c r="K114" s="72">
        <v>16.831723439999998</v>
      </c>
      <c r="L114" s="72">
        <v>12.180119850000001</v>
      </c>
      <c r="M114" s="72">
        <v>0.47459412000000001</v>
      </c>
      <c r="N114" s="72">
        <v>0.22994999999999999</v>
      </c>
      <c r="O114" s="72">
        <v>0.14249999999999999</v>
      </c>
      <c r="P114" s="72">
        <v>0.52180000000000004</v>
      </c>
      <c r="Q114" s="72">
        <v>3.0528880675000002E-2</v>
      </c>
      <c r="R114" s="72">
        <v>1.575E-2</v>
      </c>
      <c r="S114" s="72">
        <v>1.1300000000000001E-2</v>
      </c>
      <c r="T114" s="72">
        <v>4.3499999999999997E-3</v>
      </c>
      <c r="U114" s="72">
        <v>0</v>
      </c>
      <c r="V114" s="72">
        <v>1.7350000000000001E-2</v>
      </c>
      <c r="W114" s="72"/>
      <c r="X114" s="72"/>
      <c r="Y114" s="74"/>
      <c r="Z114" s="92">
        <f t="shared" si="2"/>
        <v>76.148795983974452</v>
      </c>
      <c r="AA114" s="74"/>
      <c r="AB114" s="80">
        <f t="shared" si="3"/>
        <v>3.1926604599419948</v>
      </c>
      <c r="AC114" s="74"/>
    </row>
    <row r="115" spans="1:29" x14ac:dyDescent="0.25">
      <c r="A115" s="75" t="s">
        <v>364</v>
      </c>
      <c r="B115" s="75" t="s">
        <v>148</v>
      </c>
      <c r="C115" s="72" t="s">
        <v>357</v>
      </c>
      <c r="D115" s="72"/>
      <c r="E115" s="74" t="s">
        <v>326</v>
      </c>
      <c r="F115" s="72">
        <v>46.119920049999998</v>
      </c>
      <c r="G115" s="72">
        <v>0.87545000000000006</v>
      </c>
      <c r="H115" s="72">
        <v>9.5824876000000003</v>
      </c>
      <c r="I115" s="72">
        <v>11.218433659999999</v>
      </c>
      <c r="J115" s="72">
        <v>0.19119999999999998</v>
      </c>
      <c r="K115" s="72">
        <v>14.255788329999998</v>
      </c>
      <c r="L115" s="72">
        <v>11.424673200000001</v>
      </c>
      <c r="M115" s="72">
        <v>1.2665343600000001</v>
      </c>
      <c r="N115" s="72">
        <v>0.77775000000000005</v>
      </c>
      <c r="O115" s="72">
        <v>0.13595000000000002</v>
      </c>
      <c r="P115" s="72">
        <v>0.54090000000000005</v>
      </c>
      <c r="Q115" s="72">
        <v>2.0774438125000003E-2</v>
      </c>
      <c r="R115" s="72">
        <v>8.0000000000000002E-3</v>
      </c>
      <c r="S115" s="72">
        <v>1.6899999999999998E-2</v>
      </c>
      <c r="T115" s="72">
        <v>6.8999999999999999E-3</v>
      </c>
      <c r="U115" s="72">
        <v>0</v>
      </c>
      <c r="V115" s="72">
        <v>7.8050000000000008E-2</v>
      </c>
      <c r="W115" s="72"/>
      <c r="X115" s="72"/>
      <c r="Y115" s="74"/>
      <c r="Z115" s="92">
        <f t="shared" si="2"/>
        <v>69.373540148215866</v>
      </c>
      <c r="AA115" s="74"/>
      <c r="AB115" s="80">
        <f t="shared" si="3"/>
        <v>2.2651504772000122</v>
      </c>
      <c r="AC115" s="74"/>
    </row>
    <row r="116" spans="1:29" x14ac:dyDescent="0.25">
      <c r="A116" s="75" t="s">
        <v>365</v>
      </c>
      <c r="B116" s="75" t="s">
        <v>148</v>
      </c>
      <c r="C116" s="72" t="s">
        <v>357</v>
      </c>
      <c r="D116" s="72"/>
      <c r="E116" s="74" t="s">
        <v>326</v>
      </c>
      <c r="F116" s="72">
        <v>47.35054925</v>
      </c>
      <c r="G116" s="72">
        <v>0.79794999999999994</v>
      </c>
      <c r="H116" s="72">
        <v>8.8201847999999998</v>
      </c>
      <c r="I116" s="72">
        <v>11.271868189999999</v>
      </c>
      <c r="J116" s="72">
        <v>0.20274999999999999</v>
      </c>
      <c r="K116" s="72">
        <v>14.916615699999999</v>
      </c>
      <c r="L116" s="72">
        <v>11.219742974999999</v>
      </c>
      <c r="M116" s="72">
        <v>1.2250110599999999</v>
      </c>
      <c r="N116" s="72">
        <v>0.66585000000000005</v>
      </c>
      <c r="O116" s="72">
        <v>0.13525000000000001</v>
      </c>
      <c r="P116" s="72">
        <v>0.68605000000000005</v>
      </c>
      <c r="Q116" s="72">
        <v>4.6474176125000009E-2</v>
      </c>
      <c r="R116" s="72">
        <v>2.2000000000000001E-3</v>
      </c>
      <c r="S116" s="72">
        <v>0</v>
      </c>
      <c r="T116" s="72">
        <v>1.9650000000000001E-2</v>
      </c>
      <c r="U116" s="72">
        <v>0</v>
      </c>
      <c r="V116" s="72">
        <v>5.6899999999999999E-2</v>
      </c>
      <c r="W116" s="72"/>
      <c r="X116" s="72"/>
      <c r="Y116" s="74"/>
      <c r="Z116" s="92">
        <f t="shared" si="2"/>
        <v>70.228488802413864</v>
      </c>
      <c r="AA116" s="74"/>
      <c r="AB116" s="80">
        <f t="shared" si="3"/>
        <v>2.3589158217842829</v>
      </c>
      <c r="AC116" s="74"/>
    </row>
    <row r="117" spans="1:29" x14ac:dyDescent="0.25">
      <c r="A117" s="75" t="s">
        <v>366</v>
      </c>
      <c r="B117" s="75" t="s">
        <v>148</v>
      </c>
      <c r="C117" s="72" t="s">
        <v>357</v>
      </c>
      <c r="D117" s="72"/>
      <c r="E117" s="74" t="s">
        <v>362</v>
      </c>
      <c r="F117" s="72">
        <v>42.565545200000003</v>
      </c>
      <c r="G117" s="72">
        <v>1.4603000000000002</v>
      </c>
      <c r="H117" s="72">
        <v>13.34760056</v>
      </c>
      <c r="I117" s="72">
        <v>11.730740990000001</v>
      </c>
      <c r="J117" s="72">
        <v>0.1711</v>
      </c>
      <c r="K117" s="72">
        <v>12.05512497</v>
      </c>
      <c r="L117" s="72">
        <v>11.65197485</v>
      </c>
      <c r="M117" s="72">
        <v>1.5795070199999999</v>
      </c>
      <c r="N117" s="72">
        <v>0.93720000000000003</v>
      </c>
      <c r="O117" s="72">
        <v>0.16635</v>
      </c>
      <c r="P117" s="72">
        <v>0.6391</v>
      </c>
      <c r="Q117" s="72">
        <v>0</v>
      </c>
      <c r="R117" s="72">
        <v>0</v>
      </c>
      <c r="S117" s="72">
        <v>4.6500000000000005E-3</v>
      </c>
      <c r="T117" s="72">
        <v>1.4250000000000001E-2</v>
      </c>
      <c r="U117" s="72">
        <v>0</v>
      </c>
      <c r="V117" s="72">
        <v>6.855E-2</v>
      </c>
      <c r="W117" s="72"/>
      <c r="X117" s="72"/>
      <c r="Y117" s="74"/>
      <c r="Z117" s="92">
        <f t="shared" si="2"/>
        <v>64.68710093807654</v>
      </c>
      <c r="AA117" s="74"/>
      <c r="AB117" s="80">
        <f t="shared" si="3"/>
        <v>1.831826404981463</v>
      </c>
      <c r="AC117" s="74"/>
    </row>
    <row r="118" spans="1:29" x14ac:dyDescent="0.25">
      <c r="A118" s="75" t="s">
        <v>367</v>
      </c>
      <c r="B118" s="75" t="s">
        <v>156</v>
      </c>
      <c r="C118" s="72" t="s">
        <v>357</v>
      </c>
      <c r="D118" s="72"/>
      <c r="E118" s="74" t="s">
        <v>335</v>
      </c>
      <c r="F118" s="72">
        <v>55.154190200000002</v>
      </c>
      <c r="G118" s="72">
        <v>7.4099999999999999E-2</v>
      </c>
      <c r="H118" s="72">
        <v>1.85733744</v>
      </c>
      <c r="I118" s="72">
        <v>8.8389366799999998</v>
      </c>
      <c r="J118" s="72">
        <v>0.25585000000000002</v>
      </c>
      <c r="K118" s="72">
        <v>18.659907769999997</v>
      </c>
      <c r="L118" s="72">
        <v>12.368856950000001</v>
      </c>
      <c r="M118" s="72">
        <v>0.31724784</v>
      </c>
      <c r="N118" s="72">
        <v>5.9050000000000005E-2</v>
      </c>
      <c r="O118" s="72">
        <v>9.9450000000000011E-2</v>
      </c>
      <c r="P118" s="72">
        <v>6.2100000000000002E-2</v>
      </c>
      <c r="Q118" s="72">
        <v>1.7999999999999999E-2</v>
      </c>
      <c r="R118" s="72">
        <v>2.5500000000000002E-3</v>
      </c>
      <c r="S118" s="76">
        <v>5.4999999999999997E-3</v>
      </c>
      <c r="T118" s="72">
        <v>4.8999999999999998E-3</v>
      </c>
      <c r="U118" s="72">
        <v>5.9549999999999992E-2</v>
      </c>
      <c r="V118" s="72">
        <v>2.0000000000000001E-4</v>
      </c>
      <c r="W118" s="72"/>
      <c r="X118" s="72"/>
      <c r="Y118" s="74"/>
      <c r="Z118" s="92">
        <f t="shared" si="2"/>
        <v>79.00533669178779</v>
      </c>
      <c r="AA118" s="74"/>
      <c r="AB118" s="80">
        <f t="shared" si="3"/>
        <v>3.7631152037043747</v>
      </c>
      <c r="AC118" s="74"/>
    </row>
    <row r="119" spans="1:29" x14ac:dyDescent="0.25">
      <c r="A119" s="75" t="s">
        <v>368</v>
      </c>
      <c r="B119" s="75" t="s">
        <v>156</v>
      </c>
      <c r="C119" s="72" t="s">
        <v>357</v>
      </c>
      <c r="D119" s="72"/>
      <c r="E119" s="74" t="s">
        <v>324</v>
      </c>
      <c r="F119" s="72">
        <v>43.635213649999997</v>
      </c>
      <c r="G119" s="72">
        <v>1.8650500000000001</v>
      </c>
      <c r="H119" s="72">
        <v>12.340134800000001</v>
      </c>
      <c r="I119" s="72">
        <v>10.831863515</v>
      </c>
      <c r="J119" s="72">
        <v>0.1646</v>
      </c>
      <c r="K119" s="72">
        <v>13.639345259999999</v>
      </c>
      <c r="L119" s="72">
        <v>11.70618445</v>
      </c>
      <c r="M119" s="72">
        <v>1.8512020800000002</v>
      </c>
      <c r="N119" s="72">
        <v>0.89965000000000006</v>
      </c>
      <c r="O119" s="72">
        <v>0.37490000000000001</v>
      </c>
      <c r="P119" s="72">
        <v>1.1029</v>
      </c>
      <c r="Q119" s="72">
        <v>1.4055720850000002E-2</v>
      </c>
      <c r="R119" s="72">
        <v>0</v>
      </c>
      <c r="S119" s="76">
        <v>1.1550000000000001E-2</v>
      </c>
      <c r="T119" s="72">
        <v>1.1000000000000001E-2</v>
      </c>
      <c r="U119" s="72">
        <v>9.2999999999999999E-2</v>
      </c>
      <c r="V119" s="72">
        <v>4.3400000000000001E-2</v>
      </c>
      <c r="W119" s="72"/>
      <c r="X119" s="72"/>
      <c r="Y119" s="74"/>
      <c r="Z119" s="92">
        <f t="shared" si="2"/>
        <v>69.1790409149433</v>
      </c>
      <c r="AA119" s="74"/>
      <c r="AB119" s="80">
        <f t="shared" si="3"/>
        <v>2.2445453668080129</v>
      </c>
      <c r="AC119" s="74"/>
    </row>
    <row r="120" spans="1:29" x14ac:dyDescent="0.25">
      <c r="A120" s="75" t="s">
        <v>369</v>
      </c>
      <c r="B120" s="75" t="s">
        <v>156</v>
      </c>
      <c r="C120" s="72" t="s">
        <v>357</v>
      </c>
      <c r="D120" s="72"/>
      <c r="E120" s="74" t="s">
        <v>355</v>
      </c>
      <c r="F120" s="72">
        <v>46.150011649999996</v>
      </c>
      <c r="G120" s="72">
        <v>0.83379999999999999</v>
      </c>
      <c r="H120" s="72">
        <v>10.266591439999999</v>
      </c>
      <c r="I120" s="72">
        <v>11.716350900000002</v>
      </c>
      <c r="J120" s="72">
        <v>0.20945000000000003</v>
      </c>
      <c r="K120" s="72">
        <v>13.765217139999999</v>
      </c>
      <c r="L120" s="72">
        <v>12.265769025000001</v>
      </c>
      <c r="M120" s="72">
        <v>1.33203798</v>
      </c>
      <c r="N120" s="72">
        <v>0.78404999999999991</v>
      </c>
      <c r="O120" s="72">
        <v>0.35270000000000001</v>
      </c>
      <c r="P120" s="72">
        <v>0.56184999999999996</v>
      </c>
      <c r="Q120" s="72">
        <v>7.7239250000000342E-4</v>
      </c>
      <c r="R120" s="72">
        <v>1.225E-2</v>
      </c>
      <c r="S120" s="76">
        <v>9.4500000000000001E-3</v>
      </c>
      <c r="T120" s="72">
        <v>9.3500000000000007E-3</v>
      </c>
      <c r="U120" s="72">
        <v>0.11094999999999999</v>
      </c>
      <c r="V120" s="72">
        <v>6.3250000000000001E-2</v>
      </c>
      <c r="W120" s="72"/>
      <c r="X120" s="72"/>
      <c r="Y120" s="74"/>
      <c r="Z120" s="92">
        <f t="shared" si="2"/>
        <v>67.682001677859191</v>
      </c>
      <c r="AA120" s="74"/>
      <c r="AB120" s="80">
        <f t="shared" si="3"/>
        <v>2.0942510425062677</v>
      </c>
      <c r="AC120" s="74"/>
    </row>
    <row r="121" spans="1:29" x14ac:dyDescent="0.25">
      <c r="A121" s="75" t="s">
        <v>370</v>
      </c>
      <c r="B121" s="75" t="s">
        <v>157</v>
      </c>
      <c r="C121" s="72" t="s">
        <v>357</v>
      </c>
      <c r="D121" s="72"/>
      <c r="E121" s="74" t="s">
        <v>324</v>
      </c>
      <c r="F121" s="72">
        <v>43.173336900000002</v>
      </c>
      <c r="G121" s="72">
        <v>1.4473</v>
      </c>
      <c r="H121" s="72">
        <v>12.31556368</v>
      </c>
      <c r="I121" s="72">
        <v>10.887059069999999</v>
      </c>
      <c r="J121" s="72">
        <v>0.1202</v>
      </c>
      <c r="K121" s="72">
        <v>13.283173719999999</v>
      </c>
      <c r="L121" s="72">
        <v>11.691436250000001</v>
      </c>
      <c r="M121" s="72">
        <v>1.80943308</v>
      </c>
      <c r="N121" s="72">
        <v>0.95079999999999998</v>
      </c>
      <c r="O121" s="72">
        <v>0.52610000000000001</v>
      </c>
      <c r="P121" s="72">
        <v>0.96440000000000003</v>
      </c>
      <c r="Q121" s="72">
        <v>3.4607981700000012E-2</v>
      </c>
      <c r="R121" s="72">
        <v>3.0700000000000002E-2</v>
      </c>
      <c r="S121" s="76">
        <v>8.3000000000000001E-3</v>
      </c>
      <c r="T121" s="72">
        <v>9.1000000000000004E-3</v>
      </c>
      <c r="U121" s="72">
        <v>5.21E-2</v>
      </c>
      <c r="V121" s="72">
        <v>7.3400000000000007E-2</v>
      </c>
      <c r="W121" s="72"/>
      <c r="X121" s="72"/>
      <c r="Y121" s="74"/>
      <c r="Z121" s="92">
        <f t="shared" si="2"/>
        <v>68.502449339502647</v>
      </c>
      <c r="AA121" s="74"/>
      <c r="AB121" s="80">
        <f t="shared" si="3"/>
        <v>2.1748500408133311</v>
      </c>
      <c r="AC121" s="74"/>
    </row>
    <row r="122" spans="1:29" x14ac:dyDescent="0.25">
      <c r="A122" s="75" t="s">
        <v>371</v>
      </c>
      <c r="B122" s="75" t="s">
        <v>157</v>
      </c>
      <c r="C122" s="72" t="s">
        <v>357</v>
      </c>
      <c r="D122" s="72"/>
      <c r="E122" s="74" t="s">
        <v>324</v>
      </c>
      <c r="F122" s="72">
        <v>43.528036749999998</v>
      </c>
      <c r="G122" s="72">
        <v>1.6836</v>
      </c>
      <c r="H122" s="72">
        <v>12.43323592</v>
      </c>
      <c r="I122" s="72">
        <v>10.556791409999999</v>
      </c>
      <c r="J122" s="72">
        <v>0.17015</v>
      </c>
      <c r="K122" s="72">
        <v>13.906050019999999</v>
      </c>
      <c r="L122" s="72">
        <v>11.259553150000002</v>
      </c>
      <c r="M122" s="72">
        <v>2.12599296</v>
      </c>
      <c r="N122" s="72">
        <v>0.95684999999999998</v>
      </c>
      <c r="O122" s="72">
        <v>0.38590000000000002</v>
      </c>
      <c r="P122" s="72">
        <v>0.69185000000000008</v>
      </c>
      <c r="Q122" s="72">
        <v>2.9707944875000003E-2</v>
      </c>
      <c r="R122" s="72">
        <v>1.5850000000000003E-2</v>
      </c>
      <c r="S122" s="76">
        <v>7.6499999999999997E-3</v>
      </c>
      <c r="T122" s="72">
        <v>7.2499999999999995E-3</v>
      </c>
      <c r="U122" s="72">
        <v>0.11205</v>
      </c>
      <c r="V122" s="72">
        <v>5.4599999999999996E-2</v>
      </c>
      <c r="W122" s="72"/>
      <c r="X122" s="72"/>
      <c r="Y122" s="74"/>
      <c r="Z122" s="92">
        <f t="shared" si="2"/>
        <v>70.131990793428002</v>
      </c>
      <c r="AA122" s="74"/>
      <c r="AB122" s="80">
        <f t="shared" si="3"/>
        <v>2.3480637865210157</v>
      </c>
      <c r="AC122" s="74"/>
    </row>
    <row r="123" spans="1:29" x14ac:dyDescent="0.25">
      <c r="A123" s="75" t="s">
        <v>372</v>
      </c>
      <c r="B123" s="75" t="s">
        <v>157</v>
      </c>
      <c r="C123" s="72" t="s">
        <v>357</v>
      </c>
      <c r="D123" s="72"/>
      <c r="E123" s="74" t="s">
        <v>324</v>
      </c>
      <c r="F123" s="72">
        <v>42.858058999999997</v>
      </c>
      <c r="G123" s="72">
        <v>1.3059500000000002</v>
      </c>
      <c r="H123" s="72">
        <v>12.59451816</v>
      </c>
      <c r="I123" s="72">
        <v>10.61555933</v>
      </c>
      <c r="J123" s="72">
        <v>0.10519999999999999</v>
      </c>
      <c r="K123" s="72">
        <v>13.609622739999999</v>
      </c>
      <c r="L123" s="72">
        <v>11.596818575</v>
      </c>
      <c r="M123" s="72">
        <v>1.9763616599999998</v>
      </c>
      <c r="N123" s="72">
        <v>0.81859999999999999</v>
      </c>
      <c r="O123" s="72">
        <v>0.38585000000000003</v>
      </c>
      <c r="P123" s="72">
        <v>0.77164999999999995</v>
      </c>
      <c r="Q123" s="72">
        <v>1.6012911500000004E-2</v>
      </c>
      <c r="R123" s="72">
        <v>0</v>
      </c>
      <c r="S123" s="76">
        <v>8.0000000000000004E-4</v>
      </c>
      <c r="T123" s="72">
        <v>0</v>
      </c>
      <c r="U123" s="72">
        <v>2.0899999999999998E-2</v>
      </c>
      <c r="V123" s="72">
        <v>6.4399999999999999E-2</v>
      </c>
      <c r="W123" s="72"/>
      <c r="X123" s="72"/>
      <c r="Y123" s="74"/>
      <c r="Z123" s="92">
        <f t="shared" si="2"/>
        <v>69.56128338452821</v>
      </c>
      <c r="AA123" s="74"/>
      <c r="AB123" s="80">
        <f t="shared" si="3"/>
        <v>2.2852896284454616</v>
      </c>
      <c r="AC123" s="74"/>
    </row>
    <row r="124" spans="1:29" x14ac:dyDescent="0.25">
      <c r="A124" s="75" t="s">
        <v>373</v>
      </c>
      <c r="B124" s="75" t="s">
        <v>157</v>
      </c>
      <c r="C124" s="72" t="s">
        <v>357</v>
      </c>
      <c r="D124" s="72"/>
      <c r="E124" s="74" t="s">
        <v>324</v>
      </c>
      <c r="F124" s="72">
        <v>40.968345599999999</v>
      </c>
      <c r="G124" s="72">
        <v>2.3952499999999999</v>
      </c>
      <c r="H124" s="72">
        <v>12.221665120000001</v>
      </c>
      <c r="I124" s="72">
        <v>10.291480414999999</v>
      </c>
      <c r="J124" s="72">
        <v>0.13569999999999999</v>
      </c>
      <c r="K124" s="72">
        <v>13.808354689999998</v>
      </c>
      <c r="L124" s="72">
        <v>11.188452874999999</v>
      </c>
      <c r="M124" s="72">
        <v>2.1683025000000002</v>
      </c>
      <c r="N124" s="72">
        <v>0.87349999999999994</v>
      </c>
      <c r="O124" s="72">
        <v>0.42020000000000002</v>
      </c>
      <c r="P124" s="72">
        <v>0.96425000000000005</v>
      </c>
      <c r="Q124" s="72">
        <v>3.3372489050000009E-2</v>
      </c>
      <c r="R124" s="72">
        <v>2.5000000000000001E-3</v>
      </c>
      <c r="S124" s="76">
        <v>1.265E-2</v>
      </c>
      <c r="T124" s="72">
        <v>8.7999999999999988E-3</v>
      </c>
      <c r="U124" s="72">
        <v>6.6100000000000006E-2</v>
      </c>
      <c r="V124" s="72">
        <v>3.6450000000000003E-2</v>
      </c>
      <c r="W124" s="72"/>
      <c r="X124" s="72"/>
      <c r="Y124" s="74"/>
      <c r="Z124" s="92">
        <f t="shared" si="2"/>
        <v>70.516041145374629</v>
      </c>
      <c r="AA124" s="74"/>
      <c r="AB124" s="80">
        <f t="shared" si="3"/>
        <v>2.3916747914709653</v>
      </c>
      <c r="AC124" s="74"/>
    </row>
    <row r="125" spans="1:29" x14ac:dyDescent="0.25">
      <c r="A125" s="75" t="s">
        <v>374</v>
      </c>
      <c r="B125" s="75" t="s">
        <v>157</v>
      </c>
      <c r="C125" s="72" t="s">
        <v>357</v>
      </c>
      <c r="D125" s="72"/>
      <c r="E125" s="74" t="s">
        <v>324</v>
      </c>
      <c r="F125" s="72">
        <v>43.858702399999999</v>
      </c>
      <c r="G125" s="72">
        <v>1.7156</v>
      </c>
      <c r="H125" s="72">
        <v>12.06407104</v>
      </c>
      <c r="I125" s="72">
        <v>10.356034559999999</v>
      </c>
      <c r="J125" s="72">
        <v>0.1171</v>
      </c>
      <c r="K125" s="72">
        <v>14.208461699999999</v>
      </c>
      <c r="L125" s="72">
        <v>11.25616505</v>
      </c>
      <c r="M125" s="72">
        <v>2.0154279599999998</v>
      </c>
      <c r="N125" s="72">
        <v>0.99890000000000001</v>
      </c>
      <c r="O125" s="72">
        <v>0.33250000000000002</v>
      </c>
      <c r="P125" s="72">
        <v>0.76319999999999999</v>
      </c>
      <c r="Q125" s="72">
        <v>9.1174216499999988E-3</v>
      </c>
      <c r="R125" s="72">
        <v>2.98E-2</v>
      </c>
      <c r="S125" s="76">
        <v>0</v>
      </c>
      <c r="T125" s="72">
        <v>1.4E-3</v>
      </c>
      <c r="U125" s="72">
        <v>0.05</v>
      </c>
      <c r="V125" s="72">
        <v>5.6300000000000003E-2</v>
      </c>
      <c r="W125" s="72"/>
      <c r="X125" s="72"/>
      <c r="Y125" s="74"/>
      <c r="Z125" s="92">
        <f t="shared" si="2"/>
        <v>70.977772032165348</v>
      </c>
      <c r="AA125" s="74"/>
      <c r="AB125" s="80">
        <f t="shared" si="3"/>
        <v>2.4456348461885851</v>
      </c>
      <c r="AC125" s="74"/>
    </row>
    <row r="126" spans="1:29" x14ac:dyDescent="0.25">
      <c r="A126" s="75" t="s">
        <v>375</v>
      </c>
      <c r="B126" s="75" t="s">
        <v>157</v>
      </c>
      <c r="C126" s="72" t="s">
        <v>357</v>
      </c>
      <c r="D126" s="72"/>
      <c r="E126" s="74" t="s">
        <v>335</v>
      </c>
      <c r="F126" s="72">
        <v>52.426699299999996</v>
      </c>
      <c r="G126" s="72">
        <v>0.24779999999999999</v>
      </c>
      <c r="H126" s="72">
        <v>3.6569601600000001</v>
      </c>
      <c r="I126" s="72">
        <v>9.7457136099999992</v>
      </c>
      <c r="J126" s="72">
        <v>0.1772</v>
      </c>
      <c r="K126" s="72">
        <v>17.348177159999999</v>
      </c>
      <c r="L126" s="72">
        <v>11.7590986</v>
      </c>
      <c r="M126" s="72">
        <v>0.55135080000000003</v>
      </c>
      <c r="N126" s="72">
        <v>0.25700000000000001</v>
      </c>
      <c r="O126" s="72">
        <v>0.1197</v>
      </c>
      <c r="P126" s="72">
        <v>0.15029999999999999</v>
      </c>
      <c r="Q126" s="72">
        <v>2.585995105000001E-2</v>
      </c>
      <c r="R126" s="72">
        <v>2.3199999999999998E-2</v>
      </c>
      <c r="S126" s="76">
        <v>0</v>
      </c>
      <c r="T126" s="72">
        <v>0</v>
      </c>
      <c r="U126" s="72">
        <v>6.5500000000000003E-2</v>
      </c>
      <c r="V126" s="72">
        <v>5.2999999999999999E-2</v>
      </c>
      <c r="W126" s="72"/>
      <c r="X126" s="72"/>
      <c r="Y126" s="74"/>
      <c r="Z126" s="92">
        <f t="shared" si="2"/>
        <v>76.036767633940315</v>
      </c>
      <c r="AA126" s="74"/>
      <c r="AB126" s="80">
        <f t="shared" si="3"/>
        <v>3.173059730524292</v>
      </c>
      <c r="AC126" s="74"/>
    </row>
    <row r="127" spans="1:29" x14ac:dyDescent="0.25">
      <c r="A127" s="75" t="s">
        <v>376</v>
      </c>
      <c r="B127" s="75" t="s">
        <v>157</v>
      </c>
      <c r="C127" s="72" t="s">
        <v>357</v>
      </c>
      <c r="D127" s="72"/>
      <c r="E127" s="74" t="s">
        <v>335</v>
      </c>
      <c r="F127" s="72">
        <v>55.505519399999997</v>
      </c>
      <c r="G127" s="72">
        <v>5.7299999999999997E-2</v>
      </c>
      <c r="H127" s="72">
        <v>1.1197054399999999</v>
      </c>
      <c r="I127" s="72">
        <v>7.8597061500000001</v>
      </c>
      <c r="J127" s="72">
        <v>0.15870000000000001</v>
      </c>
      <c r="K127" s="72">
        <v>19.2952017</v>
      </c>
      <c r="L127" s="72">
        <v>11.9657727</v>
      </c>
      <c r="M127" s="72">
        <v>0.15292367999999998</v>
      </c>
      <c r="N127" s="72">
        <v>7.2900000000000006E-2</v>
      </c>
      <c r="O127" s="72">
        <v>0.13150000000000001</v>
      </c>
      <c r="P127" s="72">
        <v>0.27479999999999999</v>
      </c>
      <c r="Q127" s="72">
        <v>0</v>
      </c>
      <c r="R127" s="72">
        <v>0</v>
      </c>
      <c r="S127" s="72">
        <v>5.4999999999999997E-3</v>
      </c>
      <c r="T127" s="72">
        <v>7.1000000000000004E-3</v>
      </c>
      <c r="U127" s="72">
        <v>7.1599999999999997E-2</v>
      </c>
      <c r="V127" s="72">
        <v>1.29E-2</v>
      </c>
      <c r="W127" s="72"/>
      <c r="X127" s="72"/>
      <c r="Y127" s="74"/>
      <c r="Z127" s="92">
        <f t="shared" si="2"/>
        <v>81.398940050013209</v>
      </c>
      <c r="AA127" s="74"/>
      <c r="AB127" s="80">
        <f t="shared" si="3"/>
        <v>4.3760377241336217</v>
      </c>
      <c r="AC127" s="74"/>
    </row>
    <row r="128" spans="1:29" x14ac:dyDescent="0.25">
      <c r="A128" s="75" t="s">
        <v>377</v>
      </c>
      <c r="B128" s="75" t="s">
        <v>157</v>
      </c>
      <c r="C128" s="72" t="s">
        <v>357</v>
      </c>
      <c r="D128" s="72"/>
      <c r="E128" s="77" t="s">
        <v>355</v>
      </c>
      <c r="F128" s="72">
        <v>51.9942791</v>
      </c>
      <c r="G128" s="72">
        <v>0.36520000000000002</v>
      </c>
      <c r="H128" s="72">
        <v>5.3188251199999996</v>
      </c>
      <c r="I128" s="72">
        <v>10.24453652</v>
      </c>
      <c r="J128" s="72">
        <v>0.17369999999999999</v>
      </c>
      <c r="K128" s="72">
        <v>16.444133799999996</v>
      </c>
      <c r="L128" s="72">
        <v>11.744350400000002</v>
      </c>
      <c r="M128" s="72">
        <v>0.77641199999999999</v>
      </c>
      <c r="N128" s="72">
        <v>0.41860000000000003</v>
      </c>
      <c r="O128" s="72">
        <v>0.13900000000000001</v>
      </c>
      <c r="P128" s="72">
        <v>0.34360000000000002</v>
      </c>
      <c r="Q128" s="72">
        <v>0</v>
      </c>
      <c r="R128" s="72">
        <v>0</v>
      </c>
      <c r="S128" s="72">
        <v>0</v>
      </c>
      <c r="T128" s="72">
        <v>1.5900000000000001E-2</v>
      </c>
      <c r="U128" s="72">
        <v>4.7E-2</v>
      </c>
      <c r="V128" s="72">
        <v>6.0699999999999997E-2</v>
      </c>
      <c r="W128" s="72"/>
      <c r="X128" s="72"/>
      <c r="Y128" s="74"/>
      <c r="Z128" s="92">
        <f t="shared" si="2"/>
        <v>74.101691896448699</v>
      </c>
      <c r="AA128" s="74"/>
      <c r="AB128" s="80">
        <f t="shared" si="3"/>
        <v>2.8612560944198342</v>
      </c>
      <c r="AC128" s="74"/>
    </row>
    <row r="129" spans="1:29" x14ac:dyDescent="0.25">
      <c r="A129" s="75" t="s">
        <v>378</v>
      </c>
      <c r="B129" s="75" t="s">
        <v>157</v>
      </c>
      <c r="C129" s="72" t="s">
        <v>357</v>
      </c>
      <c r="D129" s="72"/>
      <c r="E129" s="77" t="s">
        <v>355</v>
      </c>
      <c r="F129" s="72">
        <v>51.939078599999995</v>
      </c>
      <c r="G129" s="72">
        <v>0.3392</v>
      </c>
      <c r="H129" s="72">
        <v>5.3397579200000003</v>
      </c>
      <c r="I129" s="72">
        <v>10.39024876</v>
      </c>
      <c r="J129" s="72">
        <v>0.1986</v>
      </c>
      <c r="K129" s="72">
        <v>16.312477000000001</v>
      </c>
      <c r="L129" s="72">
        <v>11.6536689</v>
      </c>
      <c r="M129" s="72">
        <v>0.82024488000000007</v>
      </c>
      <c r="N129" s="72">
        <v>0.40649999999999997</v>
      </c>
      <c r="O129" s="72">
        <v>0.1953</v>
      </c>
      <c r="P129" s="72">
        <v>0.3009</v>
      </c>
      <c r="Q129" s="72">
        <v>0</v>
      </c>
      <c r="R129" s="72">
        <v>1.46E-2</v>
      </c>
      <c r="S129" s="76">
        <v>1.37E-2</v>
      </c>
      <c r="T129" s="72">
        <v>1.44E-2</v>
      </c>
      <c r="U129" s="72">
        <v>7.1999999999999998E-3</v>
      </c>
      <c r="V129" s="72">
        <v>7.6600000000000001E-2</v>
      </c>
      <c r="W129" s="72"/>
      <c r="X129" s="72"/>
      <c r="Y129" s="74"/>
      <c r="Z129" s="92">
        <f t="shared" si="2"/>
        <v>73.674117812197295</v>
      </c>
      <c r="AA129" s="74"/>
      <c r="AB129" s="80">
        <f t="shared" si="3"/>
        <v>2.7985431708089905</v>
      </c>
      <c r="AC129" s="74"/>
    </row>
    <row r="130" spans="1:29" x14ac:dyDescent="0.25">
      <c r="A130" s="75" t="s">
        <v>379</v>
      </c>
      <c r="B130" s="75" t="s">
        <v>159</v>
      </c>
      <c r="C130" s="72" t="s">
        <v>357</v>
      </c>
      <c r="D130" s="72"/>
      <c r="E130" s="75" t="s">
        <v>324</v>
      </c>
      <c r="F130" s="72">
        <v>43.148960750000001</v>
      </c>
      <c r="G130" s="72">
        <v>1.8237999999999999</v>
      </c>
      <c r="H130" s="72">
        <v>12.50296208</v>
      </c>
      <c r="I130" s="72">
        <v>10.975110320000001</v>
      </c>
      <c r="J130" s="72">
        <v>0.13385</v>
      </c>
      <c r="K130" s="72">
        <v>13.38391112</v>
      </c>
      <c r="L130" s="72">
        <v>11.688895175000001</v>
      </c>
      <c r="M130" s="72">
        <v>2.0374918200000001</v>
      </c>
      <c r="N130" s="72">
        <v>0.86765000000000003</v>
      </c>
      <c r="O130" s="72">
        <v>0.3836</v>
      </c>
      <c r="P130" s="72">
        <v>0.8911</v>
      </c>
      <c r="Q130" s="72">
        <v>1.0595098125000008E-2</v>
      </c>
      <c r="R130" s="72">
        <v>1.345E-2</v>
      </c>
      <c r="S130" s="72">
        <v>9.1000000000000004E-3</v>
      </c>
      <c r="T130" s="72">
        <v>1.255E-2</v>
      </c>
      <c r="U130" s="72">
        <v>7.4450000000000002E-2</v>
      </c>
      <c r="V130" s="72">
        <v>5.7200000000000001E-2</v>
      </c>
      <c r="W130" s="72"/>
      <c r="X130" s="72"/>
      <c r="Y130" s="74"/>
      <c r="Z130" s="92">
        <f t="shared" si="2"/>
        <v>68.491661215192082</v>
      </c>
      <c r="AA130" s="74"/>
      <c r="AB130" s="80">
        <f t="shared" si="3"/>
        <v>2.1737630055005033</v>
      </c>
      <c r="AC130" s="74"/>
    </row>
    <row r="131" spans="1:29" x14ac:dyDescent="0.25">
      <c r="A131" s="75" t="s">
        <v>380</v>
      </c>
      <c r="B131" s="75" t="s">
        <v>159</v>
      </c>
      <c r="C131" s="72" t="s">
        <v>357</v>
      </c>
      <c r="D131" s="72" t="s">
        <v>381</v>
      </c>
      <c r="E131" s="74" t="s">
        <v>355</v>
      </c>
      <c r="F131" s="72">
        <v>48.144996800000001</v>
      </c>
      <c r="G131" s="72">
        <v>1.43005</v>
      </c>
      <c r="H131" s="72">
        <v>9.9596767200000009</v>
      </c>
      <c r="I131" s="72">
        <v>7.4382173950000006</v>
      </c>
      <c r="J131" s="72">
        <v>0.13300000000000001</v>
      </c>
      <c r="K131" s="72">
        <v>16.83566317</v>
      </c>
      <c r="L131" s="72">
        <v>11.293384325000002</v>
      </c>
      <c r="M131" s="72">
        <v>1.63916298</v>
      </c>
      <c r="N131" s="72">
        <v>0.49780000000000002</v>
      </c>
      <c r="O131" s="72">
        <v>0.21805000000000002</v>
      </c>
      <c r="P131" s="72">
        <v>0.70585000000000009</v>
      </c>
      <c r="Q131" s="72">
        <v>1.719769845E-2</v>
      </c>
      <c r="R131" s="72">
        <v>2.9999999999999997E-4</v>
      </c>
      <c r="S131" s="72">
        <v>9.7000000000000003E-3</v>
      </c>
      <c r="T131" s="72">
        <v>1.1949999999999999E-2</v>
      </c>
      <c r="U131" s="72">
        <v>7.350000000000001E-2</v>
      </c>
      <c r="V131" s="72">
        <v>4.9399999999999999E-2</v>
      </c>
      <c r="W131" s="72"/>
      <c r="X131" s="72"/>
      <c r="Y131" s="74"/>
      <c r="Z131" s="92">
        <f t="shared" ref="Z131:Z146" si="4">100*(K131/40.3044)/((K131/40.3044)+(I131/71.844))</f>
        <v>80.137409297121664</v>
      </c>
      <c r="AA131" s="74"/>
      <c r="AB131" s="80">
        <f t="shared" ref="AB131:AB147" si="5">(K131/40.3044)/(I131/71.844)</f>
        <v>4.0345899734775674</v>
      </c>
      <c r="AC131" s="74"/>
    </row>
    <row r="132" spans="1:29" ht="38.25" x14ac:dyDescent="0.25">
      <c r="A132" s="91" t="s">
        <v>382</v>
      </c>
      <c r="B132" s="88" t="s">
        <v>159</v>
      </c>
      <c r="C132" s="86" t="s">
        <v>357</v>
      </c>
      <c r="D132" s="89" t="s">
        <v>412</v>
      </c>
      <c r="E132" s="90" t="s">
        <v>324</v>
      </c>
      <c r="F132" s="86">
        <v>43.597501450000003</v>
      </c>
      <c r="G132" s="86">
        <v>1.9708000000000001</v>
      </c>
      <c r="H132" s="86">
        <v>12.288998960000001</v>
      </c>
      <c r="I132" s="86">
        <v>10.173491739999999</v>
      </c>
      <c r="J132" s="86">
        <v>9.98E-2</v>
      </c>
      <c r="K132" s="86">
        <v>14.149515359999999</v>
      </c>
      <c r="L132" s="86">
        <v>11.800254050000001</v>
      </c>
      <c r="M132" s="86">
        <v>2.012283</v>
      </c>
      <c r="N132" s="86">
        <v>0.92715000000000003</v>
      </c>
      <c r="O132" s="86">
        <v>0.57135000000000002</v>
      </c>
      <c r="P132" s="86">
        <v>1.1991000000000001</v>
      </c>
      <c r="Q132" s="86">
        <v>3.7603747824999999E-2</v>
      </c>
      <c r="R132" s="86">
        <v>0</v>
      </c>
      <c r="S132" s="86">
        <v>4.2500000000000003E-3</v>
      </c>
      <c r="T132" s="86">
        <v>4.6499999999999996E-3</v>
      </c>
      <c r="U132" s="86">
        <v>4.1249999999999995E-2</v>
      </c>
      <c r="V132" s="86">
        <v>5.9400000000000001E-2</v>
      </c>
      <c r="W132" s="72"/>
      <c r="X132" s="72"/>
      <c r="Y132" s="74"/>
      <c r="Z132" s="92">
        <f t="shared" si="4"/>
        <v>71.257666499507707</v>
      </c>
      <c r="AA132" s="74"/>
      <c r="AB132" s="80">
        <f t="shared" si="5"/>
        <v>2.4791886329718933</v>
      </c>
      <c r="AC132" s="74"/>
    </row>
    <row r="133" spans="1:29" x14ac:dyDescent="0.25">
      <c r="A133" s="72" t="s">
        <v>383</v>
      </c>
      <c r="B133" s="72" t="s">
        <v>200</v>
      </c>
      <c r="C133" s="72" t="s">
        <v>384</v>
      </c>
      <c r="D133" s="72"/>
      <c r="E133" s="72"/>
      <c r="F133" s="72">
        <v>34.700857382000002</v>
      </c>
      <c r="G133" s="72">
        <v>9.0047500000000006E-3</v>
      </c>
      <c r="H133" s="72">
        <v>2.8907199999999998E-3</v>
      </c>
      <c r="I133" s="72">
        <v>41.432402227174997</v>
      </c>
      <c r="J133" s="72">
        <v>0.61480500000000005</v>
      </c>
      <c r="K133" s="72">
        <v>22.809807155149997</v>
      </c>
      <c r="L133" s="72">
        <v>1.381896375E-2</v>
      </c>
      <c r="M133" s="72">
        <v>0</v>
      </c>
      <c r="N133" s="72">
        <v>1.6021250000000001E-2</v>
      </c>
      <c r="O133" s="72">
        <v>0</v>
      </c>
      <c r="P133" s="72">
        <v>7.5620500000000007E-2</v>
      </c>
      <c r="Q133" s="72">
        <v>3.8209541851999998E-2</v>
      </c>
      <c r="R133" s="72">
        <v>1.9300000000000001E-2</v>
      </c>
      <c r="S133" s="72">
        <v>9.6682499999999998E-3</v>
      </c>
      <c r="T133" s="72">
        <v>2.3147000000000001E-2</v>
      </c>
      <c r="U133" s="74"/>
      <c r="V133" s="74"/>
      <c r="W133" s="74"/>
      <c r="X133" s="74"/>
      <c r="Y133" s="74"/>
      <c r="Z133" s="92">
        <f t="shared" si="4"/>
        <v>49.529108979069854</v>
      </c>
      <c r="AA133" s="74"/>
      <c r="AB133" s="80">
        <f t="shared" si="5"/>
        <v>0.98134009479900519</v>
      </c>
      <c r="AC133" s="73">
        <f>10^(((LOG((100*AB133/(AB133+1)))-LOG(252.7833-0.7825*(100*AB133/(AB133+1))))/0.4602)+1.795)</f>
        <v>2.5932529402023787</v>
      </c>
    </row>
    <row r="134" spans="1:29" x14ac:dyDescent="0.25">
      <c r="A134" s="72" t="s">
        <v>385</v>
      </c>
      <c r="B134" s="72" t="s">
        <v>200</v>
      </c>
      <c r="C134" s="72" t="s">
        <v>384</v>
      </c>
      <c r="D134" s="72"/>
      <c r="E134" s="72"/>
      <c r="F134" s="72">
        <v>33.894024647249999</v>
      </c>
      <c r="G134" s="72">
        <v>1.7909999999999998E-3</v>
      </c>
      <c r="H134" s="72">
        <v>9.0255256000000006E-3</v>
      </c>
      <c r="I134" s="72">
        <v>45.765891540449999</v>
      </c>
      <c r="J134" s="72">
        <v>0.68199425000000002</v>
      </c>
      <c r="K134" s="72">
        <v>19.193626483999999</v>
      </c>
      <c r="L134" s="72">
        <v>6.1536366250000011E-3</v>
      </c>
      <c r="M134" s="72">
        <v>6.6007304999999997E-3</v>
      </c>
      <c r="N134" s="72">
        <v>1.0099249999999999E-2</v>
      </c>
      <c r="O134" s="72">
        <v>0</v>
      </c>
      <c r="P134" s="72">
        <v>0</v>
      </c>
      <c r="Q134" s="72">
        <v>0</v>
      </c>
      <c r="R134" s="72">
        <v>5.2364999999999998E-3</v>
      </c>
      <c r="S134" s="72">
        <v>2.0907000000000002E-2</v>
      </c>
      <c r="T134" s="72">
        <v>3.1654500000000002E-2</v>
      </c>
      <c r="U134" s="74"/>
      <c r="V134" s="74"/>
      <c r="W134" s="74"/>
      <c r="X134" s="74"/>
      <c r="Y134" s="74"/>
      <c r="Z134" s="92">
        <f t="shared" si="4"/>
        <v>42.777758353110634</v>
      </c>
      <c r="AA134" s="74"/>
      <c r="AB134" s="80">
        <f t="shared" si="5"/>
        <v>0.74757222230275988</v>
      </c>
      <c r="AC134" s="73">
        <f t="shared" ref="AC134:AC141" si="6">10^(((LOG((100*AB134/(AB134+1)))-LOG(252.7833-0.7825*(100*AB134/(AB134+1))))/0.4602)+1.795)</f>
        <v>1.7887126480387854</v>
      </c>
    </row>
    <row r="135" spans="1:29" x14ac:dyDescent="0.25">
      <c r="A135" s="72" t="s">
        <v>386</v>
      </c>
      <c r="B135" s="72" t="s">
        <v>200</v>
      </c>
      <c r="C135" s="72" t="s">
        <v>384</v>
      </c>
      <c r="D135" s="72"/>
      <c r="E135" s="72"/>
      <c r="F135" s="72">
        <v>34.13878317575</v>
      </c>
      <c r="G135" s="72">
        <v>0</v>
      </c>
      <c r="H135" s="72">
        <v>1.63153732E-2</v>
      </c>
      <c r="I135" s="72">
        <v>45.278412901925002</v>
      </c>
      <c r="J135" s="72">
        <v>0.71923575000000006</v>
      </c>
      <c r="K135" s="72">
        <v>19.469902543749999</v>
      </c>
      <c r="L135" s="72">
        <v>1.1104996000000001E-2</v>
      </c>
      <c r="M135" s="72">
        <v>1.1245688999999999E-3</v>
      </c>
      <c r="N135" s="72">
        <v>6.4674999999999993E-3</v>
      </c>
      <c r="O135" s="72">
        <v>2.1492000000000001E-2</v>
      </c>
      <c r="P135" s="72">
        <v>0</v>
      </c>
      <c r="Q135" s="72">
        <v>2.1606365996499996E-2</v>
      </c>
      <c r="R135" s="72">
        <v>4.7511250000000005E-2</v>
      </c>
      <c r="S135" s="72">
        <v>1.9601500000000001E-2</v>
      </c>
      <c r="T135" s="72">
        <v>2.5521750000000003E-2</v>
      </c>
      <c r="U135" s="74"/>
      <c r="V135" s="74"/>
      <c r="W135" s="74"/>
      <c r="X135" s="74"/>
      <c r="Y135" s="74"/>
      <c r="Z135" s="92">
        <f t="shared" si="4"/>
        <v>43.390799216064558</v>
      </c>
      <c r="AA135" s="74"/>
      <c r="AB135" s="80">
        <f t="shared" si="5"/>
        <v>0.76649729399426525</v>
      </c>
      <c r="AC135" s="73">
        <f t="shared" si="6"/>
        <v>1.8536817752642611</v>
      </c>
    </row>
    <row r="136" spans="1:29" x14ac:dyDescent="0.25">
      <c r="A136" s="72" t="s">
        <v>387</v>
      </c>
      <c r="B136" s="72" t="s">
        <v>200</v>
      </c>
      <c r="C136" s="72" t="s">
        <v>384</v>
      </c>
      <c r="D136" s="72"/>
      <c r="E136" s="72"/>
      <c r="F136" s="72">
        <v>34.047228750000002</v>
      </c>
      <c r="G136" s="72">
        <v>1.985E-2</v>
      </c>
      <c r="H136" s="72">
        <v>0</v>
      </c>
      <c r="I136" s="72">
        <v>44.925408144999992</v>
      </c>
      <c r="J136" s="72">
        <v>0.66144999999999998</v>
      </c>
      <c r="K136" s="72">
        <v>19.74797143</v>
      </c>
      <c r="L136" s="72">
        <v>1.5395925000000003E-2</v>
      </c>
      <c r="M136" s="72">
        <v>1.582308E-2</v>
      </c>
      <c r="N136" s="72">
        <v>0</v>
      </c>
      <c r="O136" s="72">
        <v>0</v>
      </c>
      <c r="P136" s="72">
        <v>2.775E-2</v>
      </c>
      <c r="Q136" s="72">
        <v>3.8105256249999997E-2</v>
      </c>
      <c r="R136" s="72">
        <v>1.055E-2</v>
      </c>
      <c r="S136" s="72">
        <v>2.18E-2</v>
      </c>
      <c r="T136" s="72">
        <v>3.9649999999999998E-2</v>
      </c>
      <c r="U136" s="74"/>
      <c r="V136" s="74"/>
      <c r="W136" s="74"/>
      <c r="X136" s="74"/>
      <c r="Y136" s="74"/>
      <c r="Z136" s="92">
        <f t="shared" si="4"/>
        <v>43.932147039041261</v>
      </c>
      <c r="AA136" s="74"/>
      <c r="AB136" s="80">
        <f t="shared" si="5"/>
        <v>0.78355322558244156</v>
      </c>
      <c r="AC136" s="73">
        <f t="shared" si="6"/>
        <v>1.9123382288053101</v>
      </c>
    </row>
    <row r="137" spans="1:29" x14ac:dyDescent="0.25">
      <c r="A137" s="72" t="s">
        <v>388</v>
      </c>
      <c r="B137" s="72" t="s">
        <v>200</v>
      </c>
      <c r="C137" s="72" t="s">
        <v>384</v>
      </c>
      <c r="D137" s="72"/>
      <c r="E137" s="72"/>
      <c r="F137" s="72">
        <v>34.60216475</v>
      </c>
      <c r="G137" s="72">
        <v>2.98E-2</v>
      </c>
      <c r="H137" s="72">
        <v>0</v>
      </c>
      <c r="I137" s="72">
        <v>43.363831805000004</v>
      </c>
      <c r="J137" s="72">
        <v>0.64074999999999993</v>
      </c>
      <c r="K137" s="72">
        <v>20.984448209999996</v>
      </c>
      <c r="L137" s="72">
        <v>1.7189625E-2</v>
      </c>
      <c r="M137" s="72">
        <v>4.4225999999999998E-4</v>
      </c>
      <c r="N137" s="72">
        <v>1.3250000000000001E-2</v>
      </c>
      <c r="O137" s="72">
        <v>1.8500000000000001E-3</v>
      </c>
      <c r="P137" s="72">
        <v>7.1499999999999994E-2</v>
      </c>
      <c r="Q137" s="72">
        <v>0</v>
      </c>
      <c r="R137" s="72">
        <v>2E-3</v>
      </c>
      <c r="S137" s="72">
        <v>1.3350000000000001E-2</v>
      </c>
      <c r="T137" s="72">
        <v>1.235E-2</v>
      </c>
      <c r="U137" s="74"/>
      <c r="V137" s="74"/>
      <c r="W137" s="74"/>
      <c r="X137" s="74"/>
      <c r="Y137" s="74"/>
      <c r="Z137" s="92">
        <f t="shared" si="4"/>
        <v>46.311521132555654</v>
      </c>
      <c r="AA137" s="74"/>
      <c r="AB137" s="80">
        <f t="shared" si="5"/>
        <v>0.86259700608947709</v>
      </c>
      <c r="AC137" s="73">
        <f t="shared" si="6"/>
        <v>2.1848389197577576</v>
      </c>
    </row>
    <row r="138" spans="1:29" x14ac:dyDescent="0.25">
      <c r="A138" s="72" t="s">
        <v>389</v>
      </c>
      <c r="B138" s="72" t="s">
        <v>200</v>
      </c>
      <c r="C138" s="72" t="s">
        <v>384</v>
      </c>
      <c r="D138" s="72"/>
      <c r="E138" s="72"/>
      <c r="F138" s="72">
        <v>34.176274166666666</v>
      </c>
      <c r="G138" s="72">
        <v>3.8433333333333333E-2</v>
      </c>
      <c r="H138" s="72">
        <v>1.34568E-2</v>
      </c>
      <c r="I138" s="72">
        <v>42.802467349999993</v>
      </c>
      <c r="J138" s="72">
        <v>0.67303333333333326</v>
      </c>
      <c r="K138" s="72">
        <v>21.726929393333332</v>
      </c>
      <c r="L138" s="72">
        <v>7.2412333333333329E-3</v>
      </c>
      <c r="M138" s="72">
        <v>6.8468399999999999E-3</v>
      </c>
      <c r="N138" s="72">
        <v>1.3333333333333333E-3</v>
      </c>
      <c r="O138" s="72">
        <v>0</v>
      </c>
      <c r="P138" s="72">
        <v>4.4966666666666676E-2</v>
      </c>
      <c r="Q138" s="72">
        <v>1.4539417016666669E-2</v>
      </c>
      <c r="R138" s="72">
        <v>1.7633333333333334E-2</v>
      </c>
      <c r="S138" s="72">
        <v>1.2166666666666668E-2</v>
      </c>
      <c r="T138" s="72">
        <v>2.7066666666666666E-2</v>
      </c>
      <c r="U138" s="74"/>
      <c r="V138" s="74"/>
      <c r="W138" s="74"/>
      <c r="X138" s="74"/>
      <c r="Y138" s="74"/>
      <c r="Z138" s="92">
        <f t="shared" si="4"/>
        <v>47.501911310696322</v>
      </c>
      <c r="AA138" s="74"/>
      <c r="AB138" s="80">
        <f t="shared" si="5"/>
        <v>0.90483125189231284</v>
      </c>
      <c r="AC138" s="73">
        <f t="shared" si="6"/>
        <v>2.3304411549141486</v>
      </c>
    </row>
    <row r="139" spans="1:29" x14ac:dyDescent="0.25">
      <c r="A139" s="72" t="s">
        <v>390</v>
      </c>
      <c r="B139" s="72" t="s">
        <v>200</v>
      </c>
      <c r="C139" s="72" t="s">
        <v>384</v>
      </c>
      <c r="D139" s="72"/>
      <c r="E139" s="72"/>
      <c r="F139" s="72">
        <v>33.808156850000003</v>
      </c>
      <c r="G139" s="72">
        <v>0</v>
      </c>
      <c r="H139" s="72">
        <v>2.4421600000000001E-3</v>
      </c>
      <c r="I139" s="72">
        <v>45.853971469999998</v>
      </c>
      <c r="J139" s="72">
        <v>0.74950000000000006</v>
      </c>
      <c r="K139" s="72">
        <v>18.805478299999997</v>
      </c>
      <c r="L139" s="72">
        <v>1.51468E-2</v>
      </c>
      <c r="M139" s="72">
        <v>0</v>
      </c>
      <c r="N139" s="72">
        <v>1.255E-2</v>
      </c>
      <c r="O139" s="72">
        <v>6.1500000000000001E-3</v>
      </c>
      <c r="P139" s="72">
        <v>7.8750000000000001E-2</v>
      </c>
      <c r="Q139" s="72">
        <v>2.43590401E-2</v>
      </c>
      <c r="R139" s="72">
        <v>1.8450000000000001E-2</v>
      </c>
      <c r="S139" s="72">
        <v>1.6500000000000001E-2</v>
      </c>
      <c r="T139" s="72">
        <v>3.3250000000000002E-2</v>
      </c>
      <c r="U139" s="74"/>
      <c r="V139" s="74"/>
      <c r="W139" s="74"/>
      <c r="X139" s="74"/>
      <c r="Y139" s="74"/>
      <c r="Z139" s="92">
        <f t="shared" si="4"/>
        <v>42.231503087307416</v>
      </c>
      <c r="AA139" s="74"/>
      <c r="AB139" s="80">
        <f t="shared" si="5"/>
        <v>0.73104728951375142</v>
      </c>
      <c r="AC139" s="73">
        <f t="shared" si="6"/>
        <v>1.7321067327622053</v>
      </c>
    </row>
    <row r="140" spans="1:29" x14ac:dyDescent="0.25">
      <c r="A140" s="72" t="s">
        <v>391</v>
      </c>
      <c r="B140" s="72" t="s">
        <v>200</v>
      </c>
      <c r="C140" s="72" t="s">
        <v>384</v>
      </c>
      <c r="D140" s="72"/>
      <c r="E140" s="72"/>
      <c r="F140" s="72">
        <v>34.219034199999996</v>
      </c>
      <c r="G140" s="72">
        <v>1.3500000000000002E-2</v>
      </c>
      <c r="H140" s="72">
        <v>0</v>
      </c>
      <c r="I140" s="72">
        <v>43.809974910000001</v>
      </c>
      <c r="J140" s="72">
        <v>0.68559999999999999</v>
      </c>
      <c r="K140" s="72">
        <v>20.94948934</v>
      </c>
      <c r="L140" s="72">
        <v>9.2176250000000001E-3</v>
      </c>
      <c r="M140" s="72">
        <v>0</v>
      </c>
      <c r="N140" s="72">
        <v>1.585E-2</v>
      </c>
      <c r="O140" s="72">
        <v>0</v>
      </c>
      <c r="P140" s="72">
        <v>1.1900000000000001E-2</v>
      </c>
      <c r="Q140" s="72">
        <v>0</v>
      </c>
      <c r="R140" s="72">
        <v>0</v>
      </c>
      <c r="S140" s="72">
        <v>6.6E-3</v>
      </c>
      <c r="T140" s="72">
        <v>3.3750000000000002E-2</v>
      </c>
      <c r="U140" s="74"/>
      <c r="V140" s="74"/>
      <c r="W140" s="74"/>
      <c r="X140" s="74"/>
      <c r="Y140" s="74"/>
      <c r="Z140" s="92">
        <f t="shared" si="4"/>
        <v>46.015695536227931</v>
      </c>
      <c r="AA140" s="74"/>
      <c r="AB140" s="80">
        <f t="shared" si="5"/>
        <v>0.85239026404625207</v>
      </c>
      <c r="AC140" s="73">
        <f t="shared" si="6"/>
        <v>2.1496297268348719</v>
      </c>
    </row>
    <row r="141" spans="1:29" x14ac:dyDescent="0.25">
      <c r="A141" s="72" t="s">
        <v>392</v>
      </c>
      <c r="B141" s="72" t="s">
        <v>200</v>
      </c>
      <c r="C141" s="72" t="s">
        <v>384</v>
      </c>
      <c r="D141" s="72"/>
      <c r="E141" s="72"/>
      <c r="F141" s="72">
        <v>33.707639833333332</v>
      </c>
      <c r="G141" s="72">
        <v>1.2033333333333333E-2</v>
      </c>
      <c r="H141" s="72">
        <v>2.7578133333333332E-3</v>
      </c>
      <c r="I141" s="72">
        <v>43.498659233333335</v>
      </c>
      <c r="J141" s="72">
        <v>0.72086666666666666</v>
      </c>
      <c r="K141" s="72">
        <v>21.144048833333333</v>
      </c>
      <c r="L141" s="72">
        <v>1.6409033333333333E-2</v>
      </c>
      <c r="M141" s="72">
        <v>2.8501199999999998E-3</v>
      </c>
      <c r="N141" s="72">
        <v>7.4333333333333335E-3</v>
      </c>
      <c r="O141" s="72">
        <v>5.3666666666666663E-3</v>
      </c>
      <c r="P141" s="72">
        <v>6.3466666666666671E-2</v>
      </c>
      <c r="Q141" s="72">
        <v>0</v>
      </c>
      <c r="R141" s="78">
        <v>6.1666666666666667E-3</v>
      </c>
      <c r="S141" s="72">
        <v>1.0700000000000001E-2</v>
      </c>
      <c r="T141" s="72">
        <v>4.3566666666666663E-2</v>
      </c>
      <c r="U141" s="74"/>
      <c r="V141" s="74"/>
      <c r="W141" s="74"/>
      <c r="X141" s="74"/>
      <c r="Y141" s="74"/>
      <c r="Z141" s="92">
        <f t="shared" si="4"/>
        <v>46.422743183545059</v>
      </c>
      <c r="AA141" s="74"/>
      <c r="AB141" s="80">
        <f t="shared" si="5"/>
        <v>0.86646360679831291</v>
      </c>
      <c r="AC141" s="73">
        <f t="shared" si="6"/>
        <v>2.1981761081804425</v>
      </c>
    </row>
    <row r="142" spans="1:29" x14ac:dyDescent="0.25">
      <c r="A142" s="79" t="s">
        <v>405</v>
      </c>
      <c r="B142" s="72" t="s">
        <v>204</v>
      </c>
      <c r="C142" s="79" t="s">
        <v>404</v>
      </c>
      <c r="D142" s="80"/>
      <c r="E142" s="80"/>
      <c r="F142" s="86">
        <v>7.0650000000000004E-2</v>
      </c>
      <c r="G142" s="86">
        <v>0.54427318999999996</v>
      </c>
      <c r="H142" s="86">
        <v>0.23804999999999998</v>
      </c>
      <c r="I142" s="86">
        <v>91.441432679999991</v>
      </c>
      <c r="J142" s="86">
        <v>1.6799999999999999E-2</v>
      </c>
      <c r="K142" s="86">
        <v>1.9E-3</v>
      </c>
      <c r="L142" s="86">
        <v>2.24E-2</v>
      </c>
      <c r="M142" s="86"/>
      <c r="N142" s="86"/>
      <c r="O142" s="86">
        <v>8.9802670000000001E-2</v>
      </c>
      <c r="P142" s="87">
        <v>1.3676499999999998</v>
      </c>
      <c r="Q142" s="86"/>
      <c r="R142" s="86">
        <v>1.7950000000000001E-2</v>
      </c>
      <c r="S142" s="86">
        <v>6.7999999999999996E-3</v>
      </c>
      <c r="T142" s="80"/>
      <c r="U142" s="82"/>
      <c r="V142" s="83"/>
      <c r="Z142" s="72">
        <f t="shared" si="4"/>
        <v>3.7036721668873345E-3</v>
      </c>
      <c r="AB142" s="80">
        <f t="shared" si="5"/>
        <v>3.7038093438431173E-5</v>
      </c>
      <c r="AC142" s="74"/>
    </row>
    <row r="143" spans="1:29" x14ac:dyDescent="0.25">
      <c r="A143" s="79" t="s">
        <v>406</v>
      </c>
      <c r="B143" s="72" t="s">
        <v>204</v>
      </c>
      <c r="C143" s="79" t="s">
        <v>404</v>
      </c>
      <c r="D143" s="80"/>
      <c r="E143" s="80"/>
      <c r="F143" s="86">
        <v>6.0850000000000001E-2</v>
      </c>
      <c r="G143" s="86">
        <v>0.29038320500000003</v>
      </c>
      <c r="H143" s="86">
        <v>6.4349999999999991E-2</v>
      </c>
      <c r="I143" s="86">
        <v>92.324458980000003</v>
      </c>
      <c r="J143" s="86">
        <v>1.2E-2</v>
      </c>
      <c r="K143" s="86">
        <v>3.9500000000000004E-3</v>
      </c>
      <c r="L143" s="86">
        <v>1.6149999999999998E-2</v>
      </c>
      <c r="M143" s="86"/>
      <c r="N143" s="86"/>
      <c r="O143" s="86">
        <v>6.1346885000000004E-2</v>
      </c>
      <c r="P143" s="87">
        <v>1.2256499999999999</v>
      </c>
      <c r="Q143" s="86"/>
      <c r="R143" s="86">
        <v>1.8000000000000002E-2</v>
      </c>
      <c r="S143" s="86">
        <v>6.2500000000000003E-3</v>
      </c>
      <c r="T143" s="80"/>
      <c r="U143" s="82"/>
      <c r="V143" s="83"/>
      <c r="Z143" s="72">
        <f t="shared" si="4"/>
        <v>7.6257971466235737E-3</v>
      </c>
      <c r="AB143" s="80">
        <f t="shared" si="5"/>
        <v>7.6263787187943029E-5</v>
      </c>
      <c r="AC143" s="74"/>
    </row>
    <row r="144" spans="1:29" x14ac:dyDescent="0.25">
      <c r="A144" s="79" t="s">
        <v>407</v>
      </c>
      <c r="B144" s="72" t="s">
        <v>204</v>
      </c>
      <c r="C144" s="79" t="s">
        <v>409</v>
      </c>
      <c r="D144" s="84"/>
      <c r="E144" s="84"/>
      <c r="F144" s="86">
        <v>1.7600000000000001E-2</v>
      </c>
      <c r="G144" s="86">
        <v>49.362574195000001</v>
      </c>
      <c r="H144" s="86">
        <v>2.8999999999999998E-2</v>
      </c>
      <c r="I144" s="86">
        <v>47.323293809999996</v>
      </c>
      <c r="J144" s="86">
        <v>1.1778500000000001</v>
      </c>
      <c r="K144" s="86">
        <v>1.1200000000000002E-2</v>
      </c>
      <c r="L144" s="86">
        <v>9.7000000000000003E-3</v>
      </c>
      <c r="M144" s="86"/>
      <c r="N144" s="86"/>
      <c r="O144" s="86">
        <v>5.68119E-3</v>
      </c>
      <c r="P144" s="87">
        <v>0.12470000000000001</v>
      </c>
      <c r="Q144" s="86"/>
      <c r="R144" s="86">
        <v>1.54E-2</v>
      </c>
      <c r="S144" s="86">
        <v>4.0000000000000002E-4</v>
      </c>
      <c r="T144" s="80"/>
      <c r="U144" s="82"/>
      <c r="V144" s="83"/>
      <c r="Z144" s="72">
        <f t="shared" si="4"/>
        <v>4.216944870978892E-2</v>
      </c>
      <c r="AB144" s="80">
        <f t="shared" si="5"/>
        <v>4.2187238835831876E-4</v>
      </c>
      <c r="AC144" s="74"/>
    </row>
    <row r="145" spans="1:29" x14ac:dyDescent="0.25">
      <c r="A145" s="79" t="s">
        <v>408</v>
      </c>
      <c r="B145" s="72" t="s">
        <v>204</v>
      </c>
      <c r="C145" s="79" t="s">
        <v>409</v>
      </c>
      <c r="D145" s="84"/>
      <c r="E145" s="84"/>
      <c r="F145" s="86">
        <v>3.3149999999999999E-2</v>
      </c>
      <c r="G145" s="86">
        <v>48.527968205000001</v>
      </c>
      <c r="H145" s="86">
        <v>0</v>
      </c>
      <c r="I145" s="86">
        <v>46.682623649999996</v>
      </c>
      <c r="J145" s="86">
        <v>1.9077999999999999</v>
      </c>
      <c r="K145" s="86">
        <v>0</v>
      </c>
      <c r="L145" s="86">
        <v>5.2250000000000005E-2</v>
      </c>
      <c r="M145" s="86"/>
      <c r="N145" s="86"/>
      <c r="O145" s="86">
        <v>6.9270650000000005E-3</v>
      </c>
      <c r="P145" s="87">
        <v>0.16849999999999998</v>
      </c>
      <c r="Q145" s="86"/>
      <c r="R145" s="86">
        <v>1.635E-2</v>
      </c>
      <c r="S145" s="86">
        <v>6.7999999999999996E-3</v>
      </c>
      <c r="T145" s="80"/>
      <c r="U145" s="82"/>
      <c r="V145" s="83"/>
      <c r="Z145" s="72">
        <f t="shared" si="4"/>
        <v>0</v>
      </c>
      <c r="AB145" s="80">
        <f t="shared" si="5"/>
        <v>0</v>
      </c>
      <c r="AC145" s="74"/>
    </row>
    <row r="146" spans="1:29" x14ac:dyDescent="0.25">
      <c r="A146" s="79" t="s">
        <v>410</v>
      </c>
      <c r="B146" s="75" t="s">
        <v>208</v>
      </c>
      <c r="C146" s="79" t="s">
        <v>409</v>
      </c>
      <c r="D146" s="84"/>
      <c r="E146" s="84"/>
      <c r="F146" s="86">
        <v>3.0099999999999998E-2</v>
      </c>
      <c r="G146" s="86">
        <v>47.587259690000003</v>
      </c>
      <c r="H146" s="86">
        <v>0</v>
      </c>
      <c r="I146" s="86">
        <v>46.330716119999998</v>
      </c>
      <c r="J146" s="86">
        <v>3.1684999999999999</v>
      </c>
      <c r="K146" s="86">
        <v>5.28E-2</v>
      </c>
      <c r="L146" s="86">
        <v>8.3999999999999995E-3</v>
      </c>
      <c r="M146" s="86"/>
      <c r="N146" s="86"/>
      <c r="O146" s="86">
        <v>1.315644E-2</v>
      </c>
      <c r="P146" s="87">
        <v>0.20860000000000001</v>
      </c>
      <c r="Q146" s="86"/>
      <c r="R146" s="86">
        <v>3.4200000000000001E-2</v>
      </c>
      <c r="S146" s="86">
        <v>1.2E-2</v>
      </c>
      <c r="T146" s="80"/>
      <c r="U146" s="82"/>
      <c r="V146" s="83"/>
      <c r="Z146" s="72">
        <f t="shared" si="4"/>
        <v>0.20273167436145606</v>
      </c>
      <c r="AB146" s="80">
        <f t="shared" si="5"/>
        <v>2.0314351060185584E-3</v>
      </c>
      <c r="AC146" s="74"/>
    </row>
    <row r="147" spans="1:29" x14ac:dyDescent="0.25">
      <c r="A147" s="79" t="s">
        <v>411</v>
      </c>
      <c r="B147" s="75" t="s">
        <v>208</v>
      </c>
      <c r="C147" s="79" t="s">
        <v>404</v>
      </c>
      <c r="D147" s="84"/>
      <c r="E147" s="84"/>
      <c r="F147" s="86">
        <v>6.3700000000000007E-2</v>
      </c>
      <c r="G147" s="86">
        <v>4.5666930000000001E-2</v>
      </c>
      <c r="H147" s="86">
        <v>3.2300000000000002E-2</v>
      </c>
      <c r="I147" s="86">
        <v>92.448944639999993</v>
      </c>
      <c r="J147" s="86">
        <v>2.3199999999999998E-2</v>
      </c>
      <c r="K147" s="86">
        <v>0</v>
      </c>
      <c r="L147" s="86">
        <v>1.24E-2</v>
      </c>
      <c r="M147" s="86"/>
      <c r="N147" s="86"/>
      <c r="O147" s="86">
        <v>0.45559157</v>
      </c>
      <c r="P147" s="87">
        <v>0.95150000000000001</v>
      </c>
      <c r="Q147" s="86"/>
      <c r="R147" s="86">
        <v>1.7600000000000001E-2</v>
      </c>
      <c r="S147" s="86">
        <v>8.8999999999999999E-3</v>
      </c>
      <c r="T147" s="80"/>
      <c r="U147" s="82"/>
      <c r="V147" s="83"/>
      <c r="Z147" s="72">
        <f>100*(K147/40.3044)/((K147/40.3044)+(I147/71.844))</f>
        <v>0</v>
      </c>
      <c r="AB147" s="80">
        <f t="shared" si="5"/>
        <v>0</v>
      </c>
      <c r="AC147" s="74"/>
    </row>
    <row r="148" spans="1:29" x14ac:dyDescent="0.25">
      <c r="A148" s="85"/>
      <c r="B148" s="79"/>
      <c r="C148" s="79"/>
      <c r="D148" s="84"/>
      <c r="E148" s="84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1"/>
      <c r="Q148" s="80"/>
      <c r="R148" s="80"/>
      <c r="S148" s="80"/>
      <c r="T148" s="80"/>
      <c r="U148" s="82"/>
      <c r="V148" s="83"/>
    </row>
    <row r="149" spans="1:29" x14ac:dyDescent="0.25">
      <c r="A149" s="97"/>
      <c r="B149" s="98"/>
      <c r="C149" s="98"/>
      <c r="D149" s="99"/>
      <c r="E149" s="99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1"/>
      <c r="Q149" s="100"/>
      <c r="R149" s="100"/>
      <c r="S149" s="100"/>
      <c r="T149" s="100"/>
      <c r="U149" s="102"/>
    </row>
    <row r="150" spans="1:29" x14ac:dyDescent="0.25">
      <c r="A150" s="97"/>
      <c r="B150" s="98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103"/>
      <c r="Q150" s="99"/>
      <c r="R150" s="99"/>
      <c r="S150" s="99"/>
      <c r="T150" s="99"/>
      <c r="U150" s="102"/>
    </row>
    <row r="151" spans="1:29" x14ac:dyDescent="0.25">
      <c r="A151" s="98"/>
      <c r="B151" s="98"/>
      <c r="C151" s="98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1"/>
      <c r="Q151" s="100"/>
      <c r="R151" s="100"/>
      <c r="S151" s="100"/>
      <c r="T151" s="100"/>
      <c r="U151" s="102"/>
    </row>
    <row r="152" spans="1:29" x14ac:dyDescent="0.25">
      <c r="A152" s="98"/>
      <c r="B152" s="98"/>
      <c r="C152" s="98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1"/>
      <c r="Q152" s="100"/>
      <c r="R152" s="100"/>
      <c r="S152" s="100"/>
      <c r="T152" s="100"/>
      <c r="U152" s="102"/>
    </row>
    <row r="153" spans="1:29" x14ac:dyDescent="0.25">
      <c r="A153" s="98"/>
      <c r="B153" s="98"/>
      <c r="C153" s="98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1"/>
      <c r="Q153" s="100"/>
      <c r="R153" s="100"/>
      <c r="S153" s="100"/>
      <c r="T153" s="100"/>
      <c r="U153" s="102"/>
    </row>
    <row r="154" spans="1:29" x14ac:dyDescent="0.25">
      <c r="A154" s="98"/>
      <c r="B154" s="98"/>
      <c r="C154" s="98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1"/>
      <c r="Q154" s="100"/>
      <c r="R154" s="100"/>
      <c r="S154" s="100"/>
      <c r="T154" s="100"/>
      <c r="U154" s="102"/>
    </row>
    <row r="155" spans="1:29" x14ac:dyDescent="0.25">
      <c r="A155" s="98"/>
      <c r="B155" s="98"/>
      <c r="C155" s="98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1"/>
      <c r="Q155" s="100"/>
      <c r="R155" s="100"/>
      <c r="S155" s="100"/>
      <c r="T155" s="100"/>
      <c r="U155" s="102"/>
    </row>
    <row r="156" spans="1:29" x14ac:dyDescent="0.25">
      <c r="A156" s="98"/>
      <c r="B156" s="98"/>
      <c r="C156" s="98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1"/>
      <c r="Q156" s="100"/>
      <c r="R156" s="100"/>
      <c r="S156" s="100"/>
      <c r="T156" s="100"/>
      <c r="U156" s="102"/>
    </row>
    <row r="157" spans="1:29" x14ac:dyDescent="0.25">
      <c r="A157" s="98"/>
      <c r="B157" s="98"/>
      <c r="C157" s="98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1"/>
      <c r="Q157" s="100"/>
      <c r="R157" s="100"/>
      <c r="S157" s="100"/>
      <c r="T157" s="100"/>
      <c r="U157" s="102"/>
    </row>
    <row r="158" spans="1:29" x14ac:dyDescent="0.25">
      <c r="A158" s="98"/>
      <c r="B158" s="98"/>
      <c r="C158" s="98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1"/>
      <c r="Q158" s="100"/>
      <c r="R158" s="100"/>
      <c r="S158" s="100"/>
      <c r="T158" s="100"/>
      <c r="U158" s="102"/>
    </row>
    <row r="159" spans="1:29" x14ac:dyDescent="0.25">
      <c r="A159" s="98"/>
      <c r="B159" s="98"/>
      <c r="C159" s="98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1"/>
      <c r="Q159" s="100"/>
      <c r="R159" s="100"/>
      <c r="S159" s="100"/>
      <c r="T159" s="100"/>
      <c r="U159" s="102"/>
    </row>
    <row r="160" spans="1:29" x14ac:dyDescent="0.25">
      <c r="A160" s="98"/>
      <c r="B160" s="98"/>
      <c r="C160" s="98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1"/>
      <c r="Q160" s="100"/>
      <c r="R160" s="100"/>
      <c r="S160" s="100"/>
      <c r="T160" s="100"/>
      <c r="U160" s="102"/>
    </row>
    <row r="161" spans="1:21" x14ac:dyDescent="0.25">
      <c r="A161" s="98"/>
      <c r="B161" s="98"/>
      <c r="C161" s="98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1"/>
      <c r="Q161" s="100"/>
      <c r="R161" s="100"/>
      <c r="S161" s="100"/>
      <c r="T161" s="100"/>
      <c r="U161" s="102"/>
    </row>
    <row r="162" spans="1:21" x14ac:dyDescent="0.25">
      <c r="A162" s="98"/>
      <c r="B162" s="98"/>
      <c r="C162" s="98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1"/>
      <c r="Q162" s="100"/>
      <c r="R162" s="100"/>
      <c r="S162" s="100"/>
      <c r="T162" s="100"/>
      <c r="U162" s="102"/>
    </row>
    <row r="163" spans="1:21" x14ac:dyDescent="0.25">
      <c r="A163" s="98"/>
      <c r="B163" s="98"/>
      <c r="C163" s="98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1"/>
      <c r="Q163" s="100"/>
      <c r="R163" s="100"/>
      <c r="S163" s="100"/>
      <c r="T163" s="100"/>
      <c r="U163" s="102"/>
    </row>
    <row r="164" spans="1:21" x14ac:dyDescent="0.25">
      <c r="A164" s="98"/>
      <c r="B164" s="98"/>
      <c r="C164" s="98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1"/>
      <c r="Q164" s="100"/>
      <c r="R164" s="100"/>
      <c r="S164" s="100"/>
      <c r="T164" s="100"/>
      <c r="U164" s="102"/>
    </row>
    <row r="165" spans="1:21" x14ac:dyDescent="0.25">
      <c r="A165" s="98"/>
      <c r="B165" s="98"/>
      <c r="C165" s="98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1"/>
      <c r="Q165" s="100"/>
      <c r="R165" s="100"/>
      <c r="S165" s="100"/>
      <c r="T165" s="100"/>
      <c r="U165" s="102"/>
    </row>
    <row r="166" spans="1:21" x14ac:dyDescent="0.25">
      <c r="A166" s="98"/>
      <c r="B166" s="98"/>
      <c r="C166" s="98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1"/>
      <c r="Q166" s="100"/>
      <c r="R166" s="100"/>
      <c r="S166" s="100"/>
      <c r="T166" s="100"/>
      <c r="U166" s="102"/>
    </row>
    <row r="167" spans="1:21" x14ac:dyDescent="0.25">
      <c r="A167" s="98"/>
      <c r="B167" s="98"/>
      <c r="C167" s="98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1"/>
      <c r="Q167" s="100"/>
      <c r="R167" s="100"/>
      <c r="S167" s="100"/>
      <c r="T167" s="100"/>
      <c r="U167" s="102"/>
    </row>
    <row r="168" spans="1:21" x14ac:dyDescent="0.25">
      <c r="A168" s="98"/>
      <c r="B168" s="98"/>
      <c r="C168" s="98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1"/>
      <c r="Q168" s="100"/>
      <c r="R168" s="100"/>
      <c r="S168" s="100"/>
      <c r="T168" s="100"/>
      <c r="U168" s="102"/>
    </row>
    <row r="169" spans="1:21" x14ac:dyDescent="0.25">
      <c r="A169" s="98"/>
      <c r="B169" s="98"/>
      <c r="C169" s="98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1"/>
      <c r="Q169" s="100"/>
      <c r="R169" s="100"/>
      <c r="S169" s="100"/>
      <c r="T169" s="100"/>
      <c r="U169" s="102"/>
    </row>
    <row r="170" spans="1:21" x14ac:dyDescent="0.25">
      <c r="A170" s="98"/>
      <c r="B170" s="98"/>
      <c r="C170" s="98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1"/>
      <c r="Q170" s="100"/>
      <c r="R170" s="100"/>
      <c r="S170" s="100"/>
      <c r="T170" s="100"/>
      <c r="U170" s="102"/>
    </row>
    <row r="171" spans="1:21" x14ac:dyDescent="0.25">
      <c r="A171" s="98"/>
      <c r="B171" s="98"/>
      <c r="C171" s="98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1"/>
      <c r="Q171" s="100"/>
      <c r="R171" s="100"/>
      <c r="S171" s="100"/>
      <c r="T171" s="100"/>
      <c r="U171" s="102"/>
    </row>
    <row r="172" spans="1:21" x14ac:dyDescent="0.25">
      <c r="A172" s="98"/>
      <c r="B172" s="98"/>
      <c r="C172" s="98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1"/>
      <c r="Q172" s="100"/>
      <c r="R172" s="100"/>
      <c r="S172" s="100"/>
      <c r="T172" s="100"/>
      <c r="U172" s="102"/>
    </row>
    <row r="173" spans="1:21" x14ac:dyDescent="0.25">
      <c r="A173" s="98"/>
      <c r="B173" s="98"/>
      <c r="C173" s="98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1"/>
      <c r="Q173" s="100"/>
      <c r="R173" s="100"/>
      <c r="S173" s="100"/>
      <c r="T173" s="100"/>
      <c r="U173" s="102"/>
    </row>
    <row r="174" spans="1:21" x14ac:dyDescent="0.25">
      <c r="A174" s="98"/>
      <c r="B174" s="98"/>
      <c r="C174" s="98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1"/>
      <c r="Q174" s="100"/>
      <c r="R174" s="100"/>
      <c r="S174" s="100"/>
      <c r="T174" s="100"/>
      <c r="U174" s="102"/>
    </row>
    <row r="175" spans="1:21" x14ac:dyDescent="0.25">
      <c r="A175" s="98"/>
      <c r="B175" s="98"/>
      <c r="C175" s="98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1"/>
      <c r="Q175" s="100"/>
      <c r="R175" s="100"/>
      <c r="S175" s="100"/>
      <c r="T175" s="100"/>
      <c r="U175" s="102"/>
    </row>
    <row r="176" spans="1:21" x14ac:dyDescent="0.25">
      <c r="A176" s="98"/>
      <c r="B176" s="98"/>
      <c r="C176" s="98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1"/>
      <c r="Q176" s="100"/>
      <c r="R176" s="100"/>
      <c r="S176" s="100"/>
      <c r="T176" s="100"/>
      <c r="U176" s="102"/>
    </row>
    <row r="177" spans="1:21" x14ac:dyDescent="0.25">
      <c r="A177" s="98"/>
      <c r="B177" s="98"/>
      <c r="C177" s="98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1"/>
      <c r="Q177" s="100"/>
      <c r="R177" s="100"/>
      <c r="S177" s="100"/>
      <c r="T177" s="100"/>
      <c r="U177" s="102"/>
    </row>
    <row r="178" spans="1:21" x14ac:dyDescent="0.25">
      <c r="A178" s="98"/>
      <c r="B178" s="98"/>
      <c r="C178" s="98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1"/>
      <c r="Q178" s="100"/>
      <c r="R178" s="100"/>
      <c r="S178" s="100"/>
      <c r="T178" s="100"/>
      <c r="U178" s="102"/>
    </row>
    <row r="179" spans="1:21" x14ac:dyDescent="0.25">
      <c r="A179" s="98"/>
      <c r="B179" s="98"/>
      <c r="C179" s="98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1"/>
      <c r="Q179" s="100"/>
      <c r="R179" s="100"/>
      <c r="S179" s="100"/>
      <c r="T179" s="100"/>
      <c r="U179" s="102"/>
    </row>
    <row r="180" spans="1:21" x14ac:dyDescent="0.25">
      <c r="A180" s="98"/>
      <c r="B180" s="98"/>
      <c r="C180" s="98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1"/>
      <c r="Q180" s="100"/>
      <c r="R180" s="100"/>
      <c r="S180" s="100"/>
      <c r="T180" s="100"/>
      <c r="U180" s="102"/>
    </row>
    <row r="181" spans="1:21" x14ac:dyDescent="0.25">
      <c r="A181" s="98"/>
      <c r="B181" s="98"/>
      <c r="C181" s="98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1"/>
      <c r="Q181" s="100"/>
      <c r="R181" s="100"/>
      <c r="S181" s="100"/>
      <c r="T181" s="100"/>
      <c r="U181" s="102"/>
    </row>
    <row r="182" spans="1:21" x14ac:dyDescent="0.25">
      <c r="A182" s="98"/>
      <c r="B182" s="98"/>
      <c r="C182" s="98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1"/>
      <c r="Q182" s="100"/>
      <c r="R182" s="100"/>
      <c r="S182" s="100"/>
      <c r="T182" s="100"/>
      <c r="U182" s="102"/>
    </row>
    <row r="183" spans="1:21" x14ac:dyDescent="0.25">
      <c r="A183" s="98"/>
      <c r="B183" s="98"/>
      <c r="C183" s="98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1"/>
      <c r="Q183" s="100"/>
      <c r="R183" s="100"/>
      <c r="S183" s="100"/>
      <c r="T183" s="100"/>
      <c r="U183" s="102"/>
    </row>
    <row r="184" spans="1:21" x14ac:dyDescent="0.25">
      <c r="A184" s="98"/>
      <c r="B184" s="98"/>
      <c r="C184" s="98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1"/>
      <c r="Q184" s="100"/>
      <c r="R184" s="100"/>
      <c r="S184" s="100"/>
      <c r="T184" s="100"/>
      <c r="U184" s="102"/>
    </row>
    <row r="185" spans="1:21" x14ac:dyDescent="0.25">
      <c r="A185" s="98"/>
      <c r="B185" s="98"/>
      <c r="C185" s="98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1"/>
      <c r="Q185" s="100"/>
      <c r="R185" s="100"/>
      <c r="S185" s="100"/>
      <c r="T185" s="100"/>
      <c r="U185" s="102"/>
    </row>
    <row r="186" spans="1:21" x14ac:dyDescent="0.25">
      <c r="A186" s="98"/>
      <c r="B186" s="98"/>
      <c r="C186" s="98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1"/>
      <c r="Q186" s="100"/>
      <c r="R186" s="100"/>
      <c r="S186" s="100"/>
      <c r="T186" s="100"/>
      <c r="U186" s="102"/>
    </row>
    <row r="187" spans="1:21" x14ac:dyDescent="0.25">
      <c r="A187" s="98"/>
      <c r="B187" s="98"/>
      <c r="C187" s="98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1"/>
      <c r="Q187" s="100"/>
      <c r="R187" s="100"/>
      <c r="S187" s="100"/>
      <c r="T187" s="100"/>
      <c r="U187" s="102"/>
    </row>
    <row r="188" spans="1:21" x14ac:dyDescent="0.25">
      <c r="A188" s="98"/>
      <c r="B188" s="98"/>
      <c r="C188" s="98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1"/>
      <c r="Q188" s="100"/>
      <c r="R188" s="100"/>
      <c r="S188" s="100"/>
      <c r="T188" s="100"/>
      <c r="U188" s="102"/>
    </row>
    <row r="189" spans="1:21" x14ac:dyDescent="0.25">
      <c r="A189" s="98"/>
      <c r="B189" s="98"/>
      <c r="C189" s="98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1"/>
      <c r="Q189" s="100"/>
      <c r="R189" s="100"/>
      <c r="S189" s="100"/>
      <c r="T189" s="100"/>
      <c r="U189" s="102"/>
    </row>
    <row r="190" spans="1:21" x14ac:dyDescent="0.25">
      <c r="A190" s="98"/>
      <c r="B190" s="98"/>
      <c r="C190" s="98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1"/>
      <c r="Q190" s="100"/>
      <c r="R190" s="100"/>
      <c r="S190" s="100"/>
      <c r="T190" s="100"/>
      <c r="U190" s="102"/>
    </row>
    <row r="191" spans="1:21" x14ac:dyDescent="0.25">
      <c r="A191" s="98"/>
      <c r="B191" s="98"/>
      <c r="C191" s="98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1"/>
      <c r="Q191" s="100"/>
      <c r="R191" s="100"/>
      <c r="S191" s="100"/>
      <c r="T191" s="100"/>
      <c r="U191" s="102"/>
    </row>
    <row r="192" spans="1:21" x14ac:dyDescent="0.25">
      <c r="A192" s="98"/>
      <c r="B192" s="98"/>
      <c r="C192" s="98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1"/>
      <c r="Q192" s="100"/>
      <c r="R192" s="100"/>
      <c r="S192" s="100"/>
      <c r="T192" s="100"/>
      <c r="U192" s="102"/>
    </row>
    <row r="193" spans="1:21" x14ac:dyDescent="0.25">
      <c r="A193" s="98"/>
      <c r="B193" s="98"/>
      <c r="C193" s="98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1"/>
      <c r="Q193" s="100"/>
      <c r="R193" s="100"/>
      <c r="S193" s="100"/>
      <c r="T193" s="100"/>
      <c r="U193" s="102"/>
    </row>
    <row r="194" spans="1:21" x14ac:dyDescent="0.25">
      <c r="A194" s="98"/>
      <c r="B194" s="98"/>
      <c r="C194" s="98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1"/>
      <c r="Q194" s="100"/>
      <c r="R194" s="100"/>
      <c r="S194" s="100"/>
      <c r="T194" s="100"/>
      <c r="U194" s="102"/>
    </row>
    <row r="195" spans="1:21" x14ac:dyDescent="0.25">
      <c r="A195" s="98"/>
      <c r="B195" s="98"/>
      <c r="C195" s="98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1"/>
      <c r="Q195" s="100"/>
      <c r="R195" s="100"/>
      <c r="S195" s="100"/>
      <c r="T195" s="100"/>
      <c r="U195" s="102"/>
    </row>
    <row r="196" spans="1:21" x14ac:dyDescent="0.25">
      <c r="A196" s="98"/>
      <c r="B196" s="98"/>
      <c r="C196" s="98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1"/>
      <c r="Q196" s="100"/>
      <c r="R196" s="100"/>
      <c r="S196" s="100"/>
      <c r="T196" s="100"/>
      <c r="U196" s="102"/>
    </row>
    <row r="197" spans="1:21" x14ac:dyDescent="0.25">
      <c r="A197" s="98"/>
      <c r="B197" s="98"/>
      <c r="C197" s="98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1"/>
      <c r="Q197" s="100"/>
      <c r="R197" s="100"/>
      <c r="S197" s="100"/>
      <c r="T197" s="100"/>
      <c r="U197" s="102"/>
    </row>
    <row r="198" spans="1:21" x14ac:dyDescent="0.25">
      <c r="A198" s="98"/>
      <c r="B198" s="98"/>
      <c r="C198" s="98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1"/>
      <c r="Q198" s="100"/>
      <c r="R198" s="100"/>
      <c r="S198" s="100"/>
      <c r="T198" s="100"/>
      <c r="U198" s="102"/>
    </row>
    <row r="199" spans="1:21" x14ac:dyDescent="0.25">
      <c r="A199" s="98"/>
      <c r="B199" s="98"/>
      <c r="C199" s="98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1"/>
      <c r="Q199" s="100"/>
      <c r="R199" s="100"/>
      <c r="S199" s="100"/>
      <c r="T199" s="100"/>
      <c r="U199" s="102"/>
    </row>
    <row r="200" spans="1:21" x14ac:dyDescent="0.25">
      <c r="A200" s="98"/>
      <c r="B200" s="98"/>
      <c r="C200" s="98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1"/>
      <c r="Q200" s="100"/>
      <c r="R200" s="100"/>
      <c r="S200" s="100"/>
      <c r="T200" s="100"/>
      <c r="U200" s="102"/>
    </row>
    <row r="201" spans="1:21" x14ac:dyDescent="0.25">
      <c r="A201" s="98"/>
      <c r="B201" s="98"/>
      <c r="C201" s="98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1"/>
      <c r="Q201" s="100"/>
      <c r="R201" s="100"/>
      <c r="S201" s="100"/>
      <c r="T201" s="100"/>
      <c r="U201" s="102"/>
    </row>
    <row r="202" spans="1:21" x14ac:dyDescent="0.25">
      <c r="A202" s="98"/>
      <c r="B202" s="98"/>
      <c r="C202" s="98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1"/>
      <c r="Q202" s="100"/>
      <c r="R202" s="100"/>
      <c r="S202" s="100"/>
      <c r="T202" s="100"/>
      <c r="U202" s="102"/>
    </row>
    <row r="203" spans="1:21" x14ac:dyDescent="0.25">
      <c r="A203" s="98"/>
      <c r="B203" s="98"/>
      <c r="C203" s="98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1"/>
      <c r="Q203" s="100"/>
      <c r="R203" s="100"/>
      <c r="S203" s="100"/>
      <c r="T203" s="100"/>
      <c r="U203" s="102"/>
    </row>
    <row r="204" spans="1:21" x14ac:dyDescent="0.25">
      <c r="A204" s="98"/>
      <c r="B204" s="98"/>
      <c r="C204" s="98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1"/>
      <c r="Q204" s="100"/>
      <c r="R204" s="100"/>
      <c r="S204" s="100"/>
      <c r="T204" s="100"/>
      <c r="U204" s="102"/>
    </row>
    <row r="205" spans="1:21" x14ac:dyDescent="0.25">
      <c r="A205" s="98"/>
      <c r="B205" s="98"/>
      <c r="C205" s="98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1"/>
      <c r="Q205" s="100"/>
      <c r="R205" s="100"/>
      <c r="S205" s="100"/>
      <c r="T205" s="100"/>
      <c r="U205" s="102"/>
    </row>
    <row r="206" spans="1:21" x14ac:dyDescent="0.25">
      <c r="A206" s="98"/>
      <c r="B206" s="98"/>
      <c r="C206" s="98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1"/>
      <c r="Q206" s="100"/>
      <c r="R206" s="100"/>
      <c r="S206" s="100"/>
      <c r="T206" s="100"/>
      <c r="U206" s="102"/>
    </row>
    <row r="207" spans="1:21" x14ac:dyDescent="0.25">
      <c r="A207" s="98"/>
      <c r="B207" s="98"/>
      <c r="C207" s="98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1"/>
      <c r="Q207" s="100"/>
      <c r="R207" s="100"/>
      <c r="S207" s="100"/>
      <c r="T207" s="100"/>
      <c r="U207" s="102"/>
    </row>
    <row r="208" spans="1:21" x14ac:dyDescent="0.25">
      <c r="A208" s="98"/>
      <c r="B208" s="98"/>
      <c r="C208" s="98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1"/>
      <c r="Q208" s="100"/>
      <c r="R208" s="100"/>
      <c r="S208" s="100"/>
      <c r="T208" s="100"/>
      <c r="U208" s="102"/>
    </row>
    <row r="209" spans="1:21" x14ac:dyDescent="0.25">
      <c r="A209" s="98"/>
      <c r="B209" s="98"/>
      <c r="C209" s="98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1"/>
      <c r="Q209" s="100"/>
      <c r="R209" s="100"/>
      <c r="S209" s="100"/>
      <c r="T209" s="100"/>
      <c r="U209" s="102"/>
    </row>
    <row r="210" spans="1:21" x14ac:dyDescent="0.25">
      <c r="A210" s="98"/>
      <c r="B210" s="98"/>
      <c r="C210" s="98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1"/>
      <c r="Q210" s="100"/>
      <c r="R210" s="100"/>
      <c r="S210" s="100"/>
      <c r="T210" s="100"/>
      <c r="U210" s="102"/>
    </row>
    <row r="211" spans="1:21" x14ac:dyDescent="0.25">
      <c r="A211" s="98"/>
      <c r="B211" s="98"/>
      <c r="C211" s="98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1"/>
      <c r="Q211" s="100"/>
      <c r="R211" s="100"/>
      <c r="S211" s="100"/>
      <c r="T211" s="100"/>
      <c r="U211" s="102"/>
    </row>
    <row r="212" spans="1:21" x14ac:dyDescent="0.25">
      <c r="A212" s="98"/>
      <c r="B212" s="98"/>
      <c r="C212" s="98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1"/>
      <c r="Q212" s="100"/>
      <c r="R212" s="100"/>
      <c r="S212" s="100"/>
      <c r="T212" s="100"/>
      <c r="U212" s="102"/>
    </row>
    <row r="213" spans="1:21" x14ac:dyDescent="0.25">
      <c r="A213" s="98"/>
      <c r="B213" s="98"/>
      <c r="C213" s="98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1"/>
      <c r="Q213" s="100"/>
      <c r="R213" s="100"/>
      <c r="S213" s="100"/>
      <c r="T213" s="100"/>
      <c r="U213" s="102"/>
    </row>
    <row r="214" spans="1:21" x14ac:dyDescent="0.25">
      <c r="A214" s="98"/>
      <c r="B214" s="98"/>
      <c r="C214" s="98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1"/>
      <c r="Q214" s="100"/>
      <c r="R214" s="100"/>
      <c r="S214" s="100"/>
      <c r="T214" s="100"/>
      <c r="U214" s="102"/>
    </row>
    <row r="215" spans="1:21" x14ac:dyDescent="0.25">
      <c r="A215" s="98"/>
      <c r="B215" s="98"/>
      <c r="C215" s="98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1"/>
      <c r="Q215" s="100"/>
      <c r="R215" s="100"/>
      <c r="S215" s="100"/>
      <c r="T215" s="100"/>
      <c r="U215" s="102"/>
    </row>
    <row r="216" spans="1:21" x14ac:dyDescent="0.25">
      <c r="A216" s="104"/>
      <c r="B216" s="98"/>
      <c r="C216" s="98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1"/>
      <c r="Q216" s="100"/>
      <c r="R216" s="100"/>
      <c r="S216" s="100"/>
      <c r="T216" s="100"/>
      <c r="U216" s="102"/>
    </row>
    <row r="217" spans="1:21" x14ac:dyDescent="0.25">
      <c r="A217" s="104"/>
      <c r="B217" s="98"/>
      <c r="C217" s="98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1"/>
      <c r="Q217" s="100"/>
      <c r="R217" s="100"/>
      <c r="S217" s="100"/>
      <c r="T217" s="100"/>
      <c r="U217" s="102"/>
    </row>
    <row r="218" spans="1:21" x14ac:dyDescent="0.25">
      <c r="A218" s="98"/>
      <c r="B218" s="98"/>
      <c r="C218" s="98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1"/>
      <c r="Q218" s="100"/>
      <c r="R218" s="100"/>
      <c r="S218" s="100"/>
      <c r="T218" s="100"/>
      <c r="U218" s="102"/>
    </row>
    <row r="219" spans="1:21" x14ac:dyDescent="0.25">
      <c r="A219" s="98"/>
      <c r="B219" s="98"/>
      <c r="C219" s="98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1"/>
      <c r="Q219" s="100"/>
      <c r="R219" s="100"/>
      <c r="S219" s="100"/>
      <c r="T219" s="100"/>
      <c r="U219" s="102"/>
    </row>
    <row r="220" spans="1:21" x14ac:dyDescent="0.25">
      <c r="A220" s="98"/>
      <c r="B220" s="98"/>
      <c r="C220" s="98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1"/>
      <c r="Q220" s="100"/>
      <c r="R220" s="100"/>
      <c r="S220" s="100"/>
      <c r="T220" s="100"/>
      <c r="U220" s="102"/>
    </row>
    <row r="221" spans="1:21" x14ac:dyDescent="0.25">
      <c r="A221" s="98"/>
      <c r="B221" s="98"/>
      <c r="C221" s="98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1"/>
      <c r="Q221" s="100"/>
      <c r="R221" s="100"/>
      <c r="S221" s="100"/>
      <c r="T221" s="100"/>
      <c r="U221" s="102"/>
    </row>
    <row r="222" spans="1:21" x14ac:dyDescent="0.25">
      <c r="A222" s="98"/>
      <c r="B222" s="98"/>
      <c r="C222" s="98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1"/>
      <c r="Q222" s="100"/>
      <c r="R222" s="100"/>
      <c r="S222" s="100"/>
      <c r="T222" s="100"/>
      <c r="U222" s="102"/>
    </row>
    <row r="223" spans="1:21" x14ac:dyDescent="0.25">
      <c r="A223" s="98"/>
      <c r="B223" s="98"/>
      <c r="C223" s="98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1"/>
      <c r="Q223" s="100"/>
      <c r="R223" s="100"/>
      <c r="S223" s="100"/>
      <c r="T223" s="100"/>
      <c r="U223" s="102"/>
    </row>
    <row r="224" spans="1:21" x14ac:dyDescent="0.25">
      <c r="A224" s="98"/>
      <c r="B224" s="98"/>
      <c r="C224" s="98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1"/>
      <c r="Q224" s="100"/>
      <c r="R224" s="100"/>
      <c r="S224" s="100"/>
      <c r="T224" s="100"/>
      <c r="U224" s="102"/>
    </row>
    <row r="225" spans="1:21" x14ac:dyDescent="0.25">
      <c r="A225" s="98"/>
      <c r="B225" s="98"/>
      <c r="C225" s="98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1"/>
      <c r="Q225" s="100"/>
      <c r="R225" s="100"/>
      <c r="S225" s="100"/>
      <c r="T225" s="100"/>
      <c r="U225" s="102"/>
    </row>
    <row r="226" spans="1:21" x14ac:dyDescent="0.25">
      <c r="A226" s="98"/>
      <c r="B226" s="98"/>
      <c r="C226" s="98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1"/>
      <c r="Q226" s="100"/>
      <c r="R226" s="100"/>
      <c r="S226" s="100"/>
      <c r="T226" s="100"/>
      <c r="U226" s="102"/>
    </row>
    <row r="227" spans="1:21" x14ac:dyDescent="0.25">
      <c r="A227" s="98"/>
      <c r="B227" s="98"/>
      <c r="C227" s="98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1"/>
      <c r="Q227" s="100"/>
      <c r="R227" s="100"/>
      <c r="S227" s="100"/>
      <c r="T227" s="100"/>
      <c r="U227" s="102"/>
    </row>
    <row r="228" spans="1:21" x14ac:dyDescent="0.25">
      <c r="A228" s="98"/>
      <c r="B228" s="98"/>
      <c r="C228" s="98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1"/>
      <c r="Q228" s="100"/>
      <c r="R228" s="100"/>
      <c r="S228" s="100"/>
      <c r="T228" s="100"/>
      <c r="U228" s="102"/>
    </row>
    <row r="229" spans="1:21" x14ac:dyDescent="0.25">
      <c r="A229" s="98"/>
      <c r="B229" s="98"/>
      <c r="C229" s="98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1"/>
      <c r="Q229" s="100"/>
      <c r="R229" s="100"/>
      <c r="S229" s="100"/>
      <c r="T229" s="100"/>
      <c r="U229" s="102"/>
    </row>
    <row r="230" spans="1:21" x14ac:dyDescent="0.25">
      <c r="A230" s="98"/>
      <c r="B230" s="98"/>
      <c r="C230" s="98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1"/>
      <c r="Q230" s="100"/>
      <c r="R230" s="100"/>
      <c r="S230" s="100"/>
      <c r="T230" s="100"/>
      <c r="U230" s="102"/>
    </row>
    <row r="231" spans="1:21" x14ac:dyDescent="0.25">
      <c r="A231" s="98"/>
      <c r="B231" s="98"/>
      <c r="C231" s="98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1"/>
      <c r="Q231" s="100"/>
      <c r="R231" s="100"/>
      <c r="S231" s="100"/>
      <c r="T231" s="100"/>
      <c r="U231" s="102"/>
    </row>
    <row r="232" spans="1:21" x14ac:dyDescent="0.25">
      <c r="A232" s="98"/>
      <c r="B232" s="98"/>
      <c r="C232" s="98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1"/>
      <c r="Q232" s="100"/>
      <c r="R232" s="100"/>
      <c r="S232" s="100"/>
      <c r="T232" s="100"/>
      <c r="U232" s="102"/>
    </row>
    <row r="233" spans="1:21" x14ac:dyDescent="0.25">
      <c r="A233" s="98"/>
      <c r="B233" s="98"/>
      <c r="C233" s="98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1"/>
      <c r="Q233" s="100"/>
      <c r="R233" s="100"/>
      <c r="S233" s="100"/>
      <c r="T233" s="100"/>
      <c r="U233" s="102"/>
    </row>
    <row r="234" spans="1:21" x14ac:dyDescent="0.25">
      <c r="A234" s="98"/>
      <c r="B234" s="98"/>
      <c r="C234" s="98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1"/>
      <c r="Q234" s="100"/>
      <c r="R234" s="100"/>
      <c r="S234" s="100"/>
      <c r="T234" s="100"/>
      <c r="U234" s="102"/>
    </row>
    <row r="235" spans="1:21" x14ac:dyDescent="0.25">
      <c r="A235" s="98"/>
      <c r="B235" s="98"/>
      <c r="C235" s="98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1"/>
      <c r="Q235" s="100"/>
      <c r="R235" s="100"/>
      <c r="S235" s="100"/>
      <c r="T235" s="100"/>
      <c r="U235" s="102"/>
    </row>
    <row r="236" spans="1:21" x14ac:dyDescent="0.25">
      <c r="A236" s="98"/>
      <c r="B236" s="98"/>
      <c r="C236" s="98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1"/>
      <c r="Q236" s="100"/>
      <c r="R236" s="100"/>
      <c r="S236" s="100"/>
      <c r="T236" s="100"/>
      <c r="U236" s="102"/>
    </row>
    <row r="237" spans="1:21" x14ac:dyDescent="0.25">
      <c r="A237" s="98"/>
      <c r="B237" s="98"/>
      <c r="C237" s="98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1"/>
      <c r="Q237" s="100"/>
      <c r="R237" s="100"/>
      <c r="S237" s="100"/>
      <c r="T237" s="100"/>
      <c r="U237" s="102"/>
    </row>
    <row r="238" spans="1:21" x14ac:dyDescent="0.25">
      <c r="A238" s="98"/>
      <c r="B238" s="98"/>
      <c r="C238" s="98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1"/>
      <c r="Q238" s="100"/>
      <c r="R238" s="100"/>
      <c r="S238" s="100"/>
      <c r="T238" s="100"/>
      <c r="U238" s="102"/>
    </row>
    <row r="239" spans="1:21" x14ac:dyDescent="0.25">
      <c r="A239" s="98"/>
      <c r="B239" s="98"/>
      <c r="C239" s="98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1"/>
      <c r="Q239" s="100"/>
      <c r="R239" s="100"/>
      <c r="S239" s="100"/>
      <c r="T239" s="100"/>
      <c r="U239" s="102"/>
    </row>
    <row r="240" spans="1:21" x14ac:dyDescent="0.25">
      <c r="A240" s="98"/>
      <c r="B240" s="98"/>
      <c r="C240" s="98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1"/>
      <c r="Q240" s="100"/>
      <c r="R240" s="100"/>
      <c r="S240" s="100"/>
      <c r="T240" s="100"/>
      <c r="U240" s="102"/>
    </row>
    <row r="241" spans="1:21" x14ac:dyDescent="0.25">
      <c r="A241" s="98"/>
      <c r="B241" s="98"/>
      <c r="C241" s="98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1"/>
      <c r="Q241" s="100"/>
      <c r="R241" s="100"/>
      <c r="S241" s="100"/>
      <c r="T241" s="100"/>
      <c r="U241" s="102"/>
    </row>
    <row r="242" spans="1:21" x14ac:dyDescent="0.25">
      <c r="A242" s="98"/>
      <c r="B242" s="98"/>
      <c r="C242" s="98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1"/>
      <c r="Q242" s="100"/>
      <c r="R242" s="100"/>
      <c r="S242" s="100"/>
      <c r="T242" s="100"/>
      <c r="U242" s="102"/>
    </row>
    <row r="243" spans="1:21" x14ac:dyDescent="0.25">
      <c r="A243" s="98"/>
      <c r="B243" s="98"/>
      <c r="C243" s="98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1"/>
      <c r="Q243" s="100"/>
      <c r="R243" s="100"/>
      <c r="S243" s="100"/>
      <c r="T243" s="100"/>
      <c r="U243" s="102"/>
    </row>
    <row r="244" spans="1:21" x14ac:dyDescent="0.25">
      <c r="A244" s="98"/>
      <c r="B244" s="98"/>
      <c r="C244" s="98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1"/>
      <c r="Q244" s="100"/>
      <c r="R244" s="100"/>
      <c r="S244" s="100"/>
      <c r="T244" s="100"/>
      <c r="U244" s="102"/>
    </row>
    <row r="245" spans="1:21" x14ac:dyDescent="0.25">
      <c r="A245" s="98"/>
      <c r="B245" s="98"/>
      <c r="C245" s="98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1"/>
      <c r="Q245" s="100"/>
      <c r="R245" s="100"/>
      <c r="S245" s="100"/>
      <c r="T245" s="100"/>
      <c r="U245" s="102"/>
    </row>
    <row r="246" spans="1:21" x14ac:dyDescent="0.25">
      <c r="A246" s="98"/>
      <c r="B246" s="98"/>
      <c r="C246" s="98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1"/>
      <c r="Q246" s="100"/>
      <c r="R246" s="100"/>
      <c r="S246" s="100"/>
      <c r="T246" s="100"/>
      <c r="U246" s="102"/>
    </row>
    <row r="247" spans="1:21" x14ac:dyDescent="0.25">
      <c r="A247" s="98"/>
      <c r="B247" s="98"/>
      <c r="C247" s="98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1"/>
      <c r="Q247" s="100"/>
      <c r="R247" s="100"/>
      <c r="S247" s="100"/>
      <c r="T247" s="100"/>
      <c r="U247" s="102"/>
    </row>
    <row r="248" spans="1:21" x14ac:dyDescent="0.25">
      <c r="A248" s="98"/>
      <c r="B248" s="98"/>
      <c r="C248" s="98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1"/>
      <c r="Q248" s="100"/>
      <c r="R248" s="100"/>
      <c r="S248" s="100"/>
      <c r="T248" s="100"/>
      <c r="U248" s="102"/>
    </row>
    <row r="249" spans="1:21" x14ac:dyDescent="0.25">
      <c r="A249" s="98"/>
      <c r="B249" s="98"/>
      <c r="C249" s="98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1"/>
      <c r="Q249" s="100"/>
      <c r="R249" s="100"/>
      <c r="S249" s="100"/>
      <c r="T249" s="100"/>
      <c r="U249" s="102"/>
    </row>
    <row r="250" spans="1:21" x14ac:dyDescent="0.25">
      <c r="A250" s="98"/>
      <c r="B250" s="98"/>
      <c r="C250" s="98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1"/>
      <c r="Q250" s="100"/>
      <c r="R250" s="100"/>
      <c r="S250" s="100"/>
      <c r="T250" s="100"/>
      <c r="U250" s="102"/>
    </row>
    <row r="251" spans="1:21" x14ac:dyDescent="0.25">
      <c r="A251" s="98"/>
      <c r="B251" s="98"/>
      <c r="C251" s="98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1"/>
      <c r="Q251" s="100"/>
      <c r="R251" s="100"/>
      <c r="S251" s="100"/>
      <c r="T251" s="100"/>
      <c r="U251" s="102"/>
    </row>
    <row r="252" spans="1:21" x14ac:dyDescent="0.25">
      <c r="A252" s="98"/>
      <c r="B252" s="98"/>
      <c r="C252" s="98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1"/>
      <c r="Q252" s="100"/>
      <c r="R252" s="100"/>
      <c r="S252" s="100"/>
      <c r="T252" s="100"/>
      <c r="U252" s="102"/>
    </row>
    <row r="253" spans="1:21" x14ac:dyDescent="0.25">
      <c r="A253" s="98"/>
      <c r="B253" s="98"/>
      <c r="C253" s="98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1"/>
      <c r="Q253" s="100"/>
      <c r="R253" s="100"/>
      <c r="S253" s="100"/>
      <c r="T253" s="100"/>
      <c r="U253" s="102"/>
    </row>
    <row r="254" spans="1:21" x14ac:dyDescent="0.25">
      <c r="A254" s="98"/>
      <c r="B254" s="98"/>
      <c r="C254" s="98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1"/>
      <c r="Q254" s="100"/>
      <c r="R254" s="100"/>
      <c r="S254" s="100"/>
      <c r="T254" s="100"/>
      <c r="U254" s="102"/>
    </row>
    <row r="255" spans="1:21" x14ac:dyDescent="0.25">
      <c r="A255" s="98"/>
      <c r="B255" s="98"/>
      <c r="C255" s="98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1"/>
      <c r="Q255" s="100"/>
      <c r="R255" s="100"/>
      <c r="S255" s="100"/>
      <c r="T255" s="100"/>
      <c r="U255" s="102"/>
    </row>
    <row r="256" spans="1:21" x14ac:dyDescent="0.25">
      <c r="A256" s="98"/>
      <c r="B256" s="98"/>
      <c r="C256" s="98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1"/>
      <c r="Q256" s="100"/>
      <c r="R256" s="100"/>
      <c r="S256" s="100"/>
      <c r="T256" s="100"/>
      <c r="U256" s="102"/>
    </row>
    <row r="257" spans="1:21" x14ac:dyDescent="0.25">
      <c r="A257" s="98"/>
      <c r="B257" s="98"/>
      <c r="C257" s="98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1"/>
      <c r="Q257" s="100"/>
      <c r="R257" s="100"/>
      <c r="S257" s="100"/>
      <c r="T257" s="100"/>
      <c r="U257" s="102"/>
    </row>
    <row r="258" spans="1:21" x14ac:dyDescent="0.25">
      <c r="A258" s="98"/>
      <c r="B258" s="98"/>
      <c r="C258" s="98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1"/>
      <c r="Q258" s="100"/>
      <c r="R258" s="100"/>
      <c r="S258" s="100"/>
      <c r="T258" s="100"/>
      <c r="U258" s="102"/>
    </row>
    <row r="259" spans="1:21" x14ac:dyDescent="0.25">
      <c r="A259" s="98"/>
      <c r="B259" s="98"/>
      <c r="C259" s="98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1"/>
      <c r="Q259" s="100"/>
      <c r="R259" s="100"/>
      <c r="S259" s="100"/>
      <c r="T259" s="100"/>
      <c r="U259" s="102"/>
    </row>
    <row r="260" spans="1:21" x14ac:dyDescent="0.25">
      <c r="A260" s="98"/>
      <c r="B260" s="98"/>
      <c r="C260" s="98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1"/>
      <c r="Q260" s="100"/>
      <c r="R260" s="100"/>
      <c r="S260" s="100"/>
      <c r="T260" s="100"/>
      <c r="U260" s="102"/>
    </row>
    <row r="261" spans="1:21" x14ac:dyDescent="0.25">
      <c r="A261" s="98"/>
      <c r="B261" s="98"/>
      <c r="C261" s="98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1"/>
      <c r="Q261" s="100"/>
      <c r="R261" s="100"/>
      <c r="S261" s="100"/>
      <c r="T261" s="100"/>
      <c r="U261" s="102"/>
    </row>
    <row r="262" spans="1:21" x14ac:dyDescent="0.25">
      <c r="A262" s="98"/>
      <c r="B262" s="98"/>
      <c r="C262" s="98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1"/>
      <c r="Q262" s="100"/>
      <c r="R262" s="100"/>
      <c r="S262" s="100"/>
      <c r="T262" s="100"/>
      <c r="U262" s="102"/>
    </row>
    <row r="263" spans="1:21" x14ac:dyDescent="0.25">
      <c r="A263" s="98"/>
      <c r="B263" s="98"/>
      <c r="C263" s="98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1"/>
      <c r="Q263" s="100"/>
      <c r="R263" s="100"/>
      <c r="S263" s="100"/>
      <c r="T263" s="100"/>
      <c r="U263" s="102"/>
    </row>
    <row r="264" spans="1:21" x14ac:dyDescent="0.25">
      <c r="A264" s="98"/>
      <c r="B264" s="98"/>
      <c r="C264" s="98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1"/>
      <c r="Q264" s="100"/>
      <c r="R264" s="100"/>
      <c r="S264" s="100"/>
      <c r="T264" s="100"/>
      <c r="U264" s="102"/>
    </row>
    <row r="265" spans="1:21" x14ac:dyDescent="0.25">
      <c r="A265" s="98"/>
      <c r="B265" s="98"/>
      <c r="C265" s="98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1"/>
      <c r="Q265" s="100"/>
      <c r="R265" s="100"/>
      <c r="S265" s="100"/>
      <c r="T265" s="100"/>
      <c r="U265" s="102"/>
    </row>
    <row r="266" spans="1:21" x14ac:dyDescent="0.25">
      <c r="A266" s="98"/>
      <c r="B266" s="98"/>
      <c r="C266" s="98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1"/>
      <c r="Q266" s="100"/>
      <c r="R266" s="100"/>
      <c r="S266" s="100"/>
      <c r="T266" s="100"/>
      <c r="U266" s="102"/>
    </row>
    <row r="267" spans="1:21" x14ac:dyDescent="0.25">
      <c r="A267" s="98"/>
      <c r="B267" s="98"/>
      <c r="C267" s="98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1"/>
      <c r="Q267" s="100"/>
      <c r="R267" s="100"/>
      <c r="S267" s="100"/>
      <c r="T267" s="100"/>
      <c r="U267" s="102"/>
    </row>
    <row r="268" spans="1:21" x14ac:dyDescent="0.25">
      <c r="A268" s="98"/>
      <c r="B268" s="98"/>
      <c r="C268" s="98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1"/>
      <c r="Q268" s="100"/>
      <c r="R268" s="100"/>
      <c r="S268" s="100"/>
      <c r="T268" s="100"/>
      <c r="U268" s="102"/>
    </row>
    <row r="269" spans="1:21" x14ac:dyDescent="0.25">
      <c r="A269" s="98"/>
      <c r="B269" s="98"/>
      <c r="C269" s="98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1"/>
      <c r="Q269" s="100"/>
      <c r="R269" s="100"/>
      <c r="S269" s="100"/>
      <c r="T269" s="100"/>
      <c r="U269" s="102"/>
    </row>
    <row r="270" spans="1:21" x14ac:dyDescent="0.25">
      <c r="A270" s="98"/>
      <c r="B270" s="98"/>
      <c r="C270" s="98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1"/>
      <c r="Q270" s="100"/>
      <c r="R270" s="100"/>
      <c r="S270" s="100"/>
      <c r="T270" s="100"/>
      <c r="U270" s="102"/>
    </row>
    <row r="271" spans="1:21" x14ac:dyDescent="0.25">
      <c r="A271" s="98"/>
      <c r="B271" s="98"/>
      <c r="C271" s="98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1"/>
      <c r="Q271" s="100"/>
      <c r="R271" s="100"/>
      <c r="S271" s="100"/>
      <c r="T271" s="100"/>
      <c r="U271" s="102"/>
    </row>
    <row r="272" spans="1:21" x14ac:dyDescent="0.25">
      <c r="A272" s="98"/>
      <c r="B272" s="98"/>
      <c r="C272" s="98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1"/>
      <c r="Q272" s="100"/>
      <c r="R272" s="100"/>
      <c r="S272" s="100"/>
      <c r="T272" s="100"/>
      <c r="U272" s="102"/>
    </row>
    <row r="273" spans="1:21" x14ac:dyDescent="0.25">
      <c r="A273" s="98"/>
      <c r="B273" s="98"/>
      <c r="C273" s="98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1"/>
      <c r="Q273" s="100"/>
      <c r="R273" s="100"/>
      <c r="S273" s="100"/>
      <c r="T273" s="100"/>
      <c r="U273" s="102"/>
    </row>
    <row r="274" spans="1:21" x14ac:dyDescent="0.25">
      <c r="A274" s="98"/>
      <c r="B274" s="98"/>
      <c r="C274" s="98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1"/>
      <c r="Q274" s="100"/>
      <c r="R274" s="100"/>
      <c r="S274" s="100"/>
      <c r="T274" s="100"/>
      <c r="U274" s="102"/>
    </row>
    <row r="275" spans="1:21" x14ac:dyDescent="0.25">
      <c r="A275" s="98"/>
      <c r="B275" s="98"/>
      <c r="C275" s="98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1"/>
      <c r="Q275" s="100"/>
      <c r="R275" s="100"/>
      <c r="S275" s="100"/>
      <c r="T275" s="100"/>
      <c r="U275" s="102"/>
    </row>
    <row r="276" spans="1:21" x14ac:dyDescent="0.25">
      <c r="A276" s="98"/>
      <c r="B276" s="98"/>
      <c r="C276" s="98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1"/>
      <c r="Q276" s="100"/>
      <c r="R276" s="100"/>
      <c r="S276" s="100"/>
      <c r="T276" s="100"/>
      <c r="U276" s="102"/>
    </row>
    <row r="277" spans="1:21" x14ac:dyDescent="0.25">
      <c r="A277" s="98"/>
      <c r="B277" s="98"/>
      <c r="C277" s="98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1"/>
      <c r="Q277" s="100"/>
      <c r="R277" s="100"/>
      <c r="S277" s="100"/>
      <c r="T277" s="100"/>
      <c r="U277" s="102"/>
    </row>
    <row r="278" spans="1:21" x14ac:dyDescent="0.25">
      <c r="A278" s="98"/>
      <c r="B278" s="98"/>
      <c r="C278" s="98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1"/>
      <c r="Q278" s="100"/>
      <c r="R278" s="100"/>
      <c r="S278" s="100"/>
      <c r="T278" s="100"/>
      <c r="U278" s="102"/>
    </row>
    <row r="279" spans="1:21" x14ac:dyDescent="0.25">
      <c r="A279" s="98"/>
      <c r="B279" s="98"/>
      <c r="C279" s="98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1"/>
      <c r="Q279" s="100"/>
      <c r="R279" s="100"/>
      <c r="S279" s="100"/>
      <c r="T279" s="100"/>
      <c r="U279" s="102"/>
    </row>
    <row r="280" spans="1:21" x14ac:dyDescent="0.25">
      <c r="A280" s="98"/>
      <c r="B280" s="98"/>
      <c r="C280" s="98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1"/>
      <c r="Q280" s="100"/>
      <c r="R280" s="100"/>
      <c r="S280" s="100"/>
      <c r="T280" s="100"/>
      <c r="U280" s="102"/>
    </row>
    <row r="281" spans="1:21" x14ac:dyDescent="0.25">
      <c r="A281" s="98"/>
      <c r="B281" s="98"/>
      <c r="C281" s="98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1"/>
      <c r="Q281" s="100"/>
      <c r="R281" s="100"/>
      <c r="S281" s="100"/>
      <c r="T281" s="100"/>
      <c r="U281" s="102"/>
    </row>
    <row r="282" spans="1:21" x14ac:dyDescent="0.25">
      <c r="A282" s="98"/>
      <c r="B282" s="98"/>
      <c r="C282" s="98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1"/>
      <c r="Q282" s="100"/>
      <c r="R282" s="100"/>
      <c r="S282" s="100"/>
      <c r="T282" s="100"/>
      <c r="U282" s="102"/>
    </row>
    <row r="283" spans="1:21" x14ac:dyDescent="0.25">
      <c r="A283" s="98"/>
      <c r="B283" s="98"/>
      <c r="C283" s="98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1"/>
      <c r="Q283" s="100"/>
      <c r="R283" s="100"/>
      <c r="S283" s="100"/>
      <c r="T283" s="100"/>
      <c r="U283" s="102"/>
    </row>
    <row r="284" spans="1:21" x14ac:dyDescent="0.25">
      <c r="A284" s="98"/>
      <c r="B284" s="98"/>
      <c r="C284" s="98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1"/>
      <c r="Q284" s="100"/>
      <c r="R284" s="100"/>
      <c r="S284" s="100"/>
      <c r="T284" s="100"/>
      <c r="U284" s="102"/>
    </row>
    <row r="285" spans="1:21" x14ac:dyDescent="0.25">
      <c r="A285" s="98"/>
      <c r="B285" s="98"/>
      <c r="C285" s="98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1"/>
      <c r="Q285" s="100"/>
      <c r="R285" s="100"/>
      <c r="S285" s="100"/>
      <c r="T285" s="100"/>
      <c r="U285" s="102"/>
    </row>
    <row r="286" spans="1:21" x14ac:dyDescent="0.25">
      <c r="A286" s="98"/>
      <c r="B286" s="98"/>
      <c r="C286" s="98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1"/>
      <c r="Q286" s="100"/>
      <c r="R286" s="100"/>
      <c r="S286" s="100"/>
      <c r="T286" s="100"/>
      <c r="U286" s="102"/>
    </row>
    <row r="287" spans="1:21" x14ac:dyDescent="0.25">
      <c r="A287" s="98"/>
      <c r="B287" s="98"/>
      <c r="C287" s="98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1"/>
      <c r="Q287" s="100"/>
      <c r="R287" s="100"/>
      <c r="S287" s="100"/>
      <c r="T287" s="100"/>
      <c r="U287" s="102"/>
    </row>
    <row r="288" spans="1:21" x14ac:dyDescent="0.25">
      <c r="A288" s="98"/>
      <c r="B288" s="98"/>
      <c r="C288" s="98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1"/>
      <c r="Q288" s="100"/>
      <c r="R288" s="100"/>
      <c r="S288" s="100"/>
      <c r="T288" s="100"/>
      <c r="U288" s="102"/>
    </row>
    <row r="289" spans="1:21" x14ac:dyDescent="0.25">
      <c r="A289" s="98"/>
      <c r="B289" s="98"/>
      <c r="C289" s="98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1"/>
      <c r="Q289" s="100"/>
      <c r="R289" s="100"/>
      <c r="S289" s="100"/>
      <c r="T289" s="100"/>
      <c r="U289" s="102"/>
    </row>
    <row r="290" spans="1:21" x14ac:dyDescent="0.25">
      <c r="A290" s="98"/>
      <c r="B290" s="98"/>
      <c r="C290" s="98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1"/>
      <c r="Q290" s="100"/>
      <c r="R290" s="100"/>
      <c r="S290" s="100"/>
      <c r="T290" s="100"/>
      <c r="U290" s="102"/>
    </row>
    <row r="291" spans="1:21" x14ac:dyDescent="0.25">
      <c r="A291" s="98"/>
      <c r="B291" s="98"/>
      <c r="C291" s="98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1"/>
      <c r="Q291" s="100"/>
      <c r="R291" s="100"/>
      <c r="S291" s="100"/>
      <c r="T291" s="100"/>
      <c r="U291" s="102"/>
    </row>
    <row r="292" spans="1:21" x14ac:dyDescent="0.25">
      <c r="A292" s="98"/>
      <c r="B292" s="98"/>
      <c r="C292" s="98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1"/>
      <c r="Q292" s="100"/>
      <c r="R292" s="100"/>
      <c r="S292" s="100"/>
      <c r="T292" s="100"/>
      <c r="U292" s="102"/>
    </row>
    <row r="293" spans="1:21" x14ac:dyDescent="0.25">
      <c r="A293" s="98"/>
      <c r="B293" s="98"/>
      <c r="C293" s="98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1"/>
      <c r="Q293" s="100"/>
      <c r="R293" s="100"/>
      <c r="S293" s="100"/>
      <c r="T293" s="100"/>
      <c r="U293" s="102"/>
    </row>
    <row r="294" spans="1:21" x14ac:dyDescent="0.25">
      <c r="A294" s="98"/>
      <c r="B294" s="98"/>
      <c r="C294" s="98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1"/>
      <c r="Q294" s="100"/>
      <c r="R294" s="100"/>
      <c r="S294" s="100"/>
      <c r="T294" s="100"/>
      <c r="U294" s="102"/>
    </row>
    <row r="295" spans="1:21" x14ac:dyDescent="0.25">
      <c r="A295" s="98"/>
      <c r="B295" s="98"/>
      <c r="C295" s="98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1"/>
      <c r="Q295" s="100"/>
      <c r="R295" s="100"/>
      <c r="S295" s="100"/>
      <c r="T295" s="100"/>
      <c r="U295" s="102"/>
    </row>
    <row r="296" spans="1:21" x14ac:dyDescent="0.25">
      <c r="A296" s="98"/>
      <c r="B296" s="98"/>
      <c r="C296" s="98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1"/>
      <c r="Q296" s="100"/>
      <c r="R296" s="100"/>
      <c r="S296" s="100"/>
      <c r="T296" s="100"/>
      <c r="U296" s="102"/>
    </row>
    <row r="297" spans="1:21" x14ac:dyDescent="0.25">
      <c r="A297" s="98"/>
      <c r="B297" s="98"/>
      <c r="C297" s="98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1"/>
      <c r="Q297" s="100"/>
      <c r="R297" s="100"/>
      <c r="S297" s="100"/>
      <c r="T297" s="100"/>
      <c r="U297" s="102"/>
    </row>
    <row r="298" spans="1:21" x14ac:dyDescent="0.25">
      <c r="A298" s="98"/>
      <c r="B298" s="98"/>
      <c r="C298" s="98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1"/>
      <c r="Q298" s="100"/>
      <c r="R298" s="100"/>
      <c r="S298" s="100"/>
      <c r="T298" s="100"/>
      <c r="U298" s="102"/>
    </row>
    <row r="299" spans="1:21" x14ac:dyDescent="0.25">
      <c r="A299" s="98"/>
      <c r="B299" s="98"/>
      <c r="C299" s="98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1"/>
      <c r="Q299" s="100"/>
      <c r="R299" s="100"/>
      <c r="S299" s="100"/>
      <c r="T299" s="100"/>
      <c r="U299" s="102"/>
    </row>
    <row r="300" spans="1:21" x14ac:dyDescent="0.25">
      <c r="A300" s="98"/>
      <c r="B300" s="98"/>
      <c r="C300" s="98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1"/>
      <c r="Q300" s="100"/>
      <c r="R300" s="100"/>
      <c r="S300" s="100"/>
      <c r="T300" s="100"/>
      <c r="U300" s="102"/>
    </row>
    <row r="301" spans="1:21" x14ac:dyDescent="0.25">
      <c r="A301" s="98"/>
      <c r="B301" s="98"/>
      <c r="C301" s="98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1"/>
      <c r="Q301" s="100"/>
      <c r="R301" s="100"/>
      <c r="S301" s="100"/>
      <c r="T301" s="100"/>
      <c r="U301" s="102"/>
    </row>
    <row r="302" spans="1:21" x14ac:dyDescent="0.25">
      <c r="A302" s="98"/>
      <c r="B302" s="98"/>
      <c r="C302" s="98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1"/>
      <c r="Q302" s="100"/>
      <c r="R302" s="100"/>
      <c r="S302" s="100"/>
      <c r="T302" s="100"/>
      <c r="U302" s="102"/>
    </row>
    <row r="303" spans="1:21" x14ac:dyDescent="0.25">
      <c r="A303" s="98"/>
      <c r="B303" s="98"/>
      <c r="C303" s="98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1"/>
      <c r="Q303" s="100"/>
      <c r="R303" s="100"/>
      <c r="S303" s="100"/>
      <c r="T303" s="100"/>
      <c r="U303" s="102"/>
    </row>
    <row r="304" spans="1:21" x14ac:dyDescent="0.25">
      <c r="A304" s="98"/>
      <c r="B304" s="98"/>
      <c r="C304" s="98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1"/>
      <c r="Q304" s="100"/>
      <c r="R304" s="100"/>
      <c r="S304" s="100"/>
      <c r="T304" s="100"/>
      <c r="U304" s="102"/>
    </row>
    <row r="305" spans="1:21" x14ac:dyDescent="0.25">
      <c r="A305" s="98"/>
      <c r="B305" s="98"/>
      <c r="C305" s="98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1"/>
      <c r="Q305" s="100"/>
      <c r="R305" s="100"/>
      <c r="S305" s="100"/>
      <c r="T305" s="100"/>
      <c r="U305" s="102"/>
    </row>
    <row r="306" spans="1:21" x14ac:dyDescent="0.25">
      <c r="A306" s="98"/>
      <c r="B306" s="98"/>
      <c r="C306" s="98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1"/>
      <c r="Q306" s="100"/>
      <c r="R306" s="100"/>
      <c r="S306" s="100"/>
      <c r="T306" s="100"/>
      <c r="U306" s="102"/>
    </row>
    <row r="307" spans="1:21" x14ac:dyDescent="0.25">
      <c r="A307" s="98"/>
      <c r="B307" s="98"/>
      <c r="C307" s="98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1"/>
      <c r="Q307" s="100"/>
      <c r="R307" s="100"/>
      <c r="S307" s="100"/>
      <c r="T307" s="100"/>
      <c r="U307" s="102"/>
    </row>
    <row r="308" spans="1:21" x14ac:dyDescent="0.25">
      <c r="A308" s="98"/>
      <c r="B308" s="98"/>
      <c r="C308" s="98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1"/>
      <c r="Q308" s="100"/>
      <c r="R308" s="100"/>
      <c r="S308" s="100"/>
      <c r="T308" s="100"/>
      <c r="U308" s="102"/>
    </row>
    <row r="309" spans="1:21" x14ac:dyDescent="0.25">
      <c r="A309" s="98"/>
      <c r="B309" s="98"/>
      <c r="C309" s="98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1"/>
      <c r="Q309" s="100"/>
      <c r="R309" s="100"/>
      <c r="S309" s="100"/>
      <c r="T309" s="100"/>
      <c r="U309" s="102"/>
    </row>
    <row r="310" spans="1:21" x14ac:dyDescent="0.25">
      <c r="A310" s="98"/>
      <c r="B310" s="98"/>
      <c r="C310" s="98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1"/>
      <c r="Q310" s="100"/>
      <c r="R310" s="100"/>
      <c r="S310" s="100"/>
      <c r="T310" s="100"/>
      <c r="U310" s="102"/>
    </row>
    <row r="311" spans="1:21" x14ac:dyDescent="0.25">
      <c r="A311" s="98"/>
      <c r="B311" s="98"/>
      <c r="C311" s="98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1"/>
      <c r="Q311" s="100"/>
      <c r="R311" s="100"/>
      <c r="S311" s="100"/>
      <c r="T311" s="100"/>
      <c r="U311" s="102"/>
    </row>
    <row r="312" spans="1:21" x14ac:dyDescent="0.25">
      <c r="A312" s="98"/>
      <c r="B312" s="98"/>
      <c r="C312" s="98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1"/>
      <c r="Q312" s="100"/>
      <c r="R312" s="100"/>
      <c r="S312" s="100"/>
      <c r="T312" s="100"/>
      <c r="U312" s="102"/>
    </row>
    <row r="313" spans="1:21" x14ac:dyDescent="0.25">
      <c r="A313" s="98"/>
      <c r="B313" s="98"/>
      <c r="C313" s="98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1"/>
      <c r="Q313" s="100"/>
      <c r="R313" s="100"/>
      <c r="S313" s="100"/>
      <c r="T313" s="100"/>
      <c r="U313" s="102"/>
    </row>
    <row r="314" spans="1:21" x14ac:dyDescent="0.25">
      <c r="A314" s="98"/>
      <c r="B314" s="98"/>
      <c r="C314" s="98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1"/>
      <c r="Q314" s="100"/>
      <c r="R314" s="100"/>
      <c r="S314" s="100"/>
      <c r="T314" s="100"/>
      <c r="U314" s="102"/>
    </row>
    <row r="315" spans="1:21" x14ac:dyDescent="0.25">
      <c r="A315" s="98"/>
      <c r="B315" s="98"/>
      <c r="C315" s="98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1"/>
      <c r="Q315" s="100"/>
      <c r="R315" s="100"/>
      <c r="S315" s="100"/>
      <c r="T315" s="100"/>
      <c r="U315" s="102"/>
    </row>
    <row r="316" spans="1:21" x14ac:dyDescent="0.25">
      <c r="A316" s="98"/>
      <c r="B316" s="98"/>
      <c r="C316" s="98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1"/>
      <c r="Q316" s="100"/>
      <c r="R316" s="100"/>
      <c r="S316" s="100"/>
      <c r="T316" s="100"/>
      <c r="U316" s="102"/>
    </row>
    <row r="317" spans="1:21" x14ac:dyDescent="0.25">
      <c r="A317" s="98"/>
      <c r="B317" s="98"/>
      <c r="C317" s="98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1"/>
      <c r="Q317" s="100"/>
      <c r="R317" s="100"/>
      <c r="S317" s="100"/>
      <c r="T317" s="100"/>
      <c r="U317" s="102"/>
    </row>
    <row r="318" spans="1:21" x14ac:dyDescent="0.25">
      <c r="A318" s="98"/>
      <c r="B318" s="98"/>
      <c r="C318" s="98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1"/>
      <c r="Q318" s="100"/>
      <c r="R318" s="100"/>
      <c r="S318" s="100"/>
      <c r="T318" s="100"/>
      <c r="U318" s="102"/>
    </row>
    <row r="319" spans="1:21" x14ac:dyDescent="0.25">
      <c r="A319" s="98"/>
      <c r="B319" s="98"/>
      <c r="C319" s="98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1"/>
      <c r="Q319" s="100"/>
      <c r="R319" s="100"/>
      <c r="S319" s="100"/>
      <c r="T319" s="100"/>
      <c r="U319" s="102"/>
    </row>
    <row r="320" spans="1:21" x14ac:dyDescent="0.25">
      <c r="A320" s="98"/>
      <c r="B320" s="98"/>
      <c r="C320" s="98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1"/>
      <c r="Q320" s="100"/>
      <c r="R320" s="100"/>
      <c r="S320" s="100"/>
      <c r="T320" s="100"/>
      <c r="U320" s="102"/>
    </row>
    <row r="321" spans="1:21" x14ac:dyDescent="0.25">
      <c r="A321" s="98"/>
      <c r="B321" s="98"/>
      <c r="C321" s="98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1"/>
      <c r="Q321" s="100"/>
      <c r="R321" s="100"/>
      <c r="S321" s="100"/>
      <c r="T321" s="100"/>
      <c r="U321" s="102"/>
    </row>
  </sheetData>
  <phoneticPr fontId="30" type="noConversion"/>
  <conditionalFormatting sqref="Q58">
    <cfRule type="cellIs" dxfId="4" priority="4" operator="lessThan">
      <formula>0</formula>
    </cfRule>
  </conditionalFormatting>
  <conditionalFormatting sqref="Q62">
    <cfRule type="cellIs" dxfId="3" priority="3" operator="lessThan">
      <formula>0</formula>
    </cfRule>
  </conditionalFormatting>
  <conditionalFormatting sqref="Q73">
    <cfRule type="cellIs" dxfId="2" priority="2" operator="lessThan">
      <formula>0</formula>
    </cfRule>
  </conditionalFormatting>
  <conditionalFormatting sqref="Q87 Q90:Q93 Q100 Q118:Q120 Q122:Q126 Q129 M150:M166 M169:M175 M177:M178 M182:M191 M193 M196:M197 M199:M294 M298:M321">
    <cfRule type="cellIs" dxfId="1" priority="5" operator="lessThan">
      <formula>0</formula>
    </cfRule>
  </conditionalFormatting>
  <conditionalFormatting sqref="V111:X132">
    <cfRule type="cellIs" dxfId="0" priority="1" operator="greaterThan">
      <formula>0.2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0F732-F958-41CB-B2FF-7ED3C05C88CD}">
  <dimension ref="A1:D13"/>
  <sheetViews>
    <sheetView workbookViewId="0">
      <selection activeCell="D5" sqref="D5"/>
    </sheetView>
  </sheetViews>
  <sheetFormatPr defaultRowHeight="15" x14ac:dyDescent="0.25"/>
  <cols>
    <col min="1" max="1" width="15.28515625" customWidth="1"/>
    <col min="2" max="3" width="18.140625" customWidth="1"/>
    <col min="4" max="4" width="17.85546875" customWidth="1"/>
  </cols>
  <sheetData>
    <row r="1" spans="1:4" ht="29.45" customHeight="1" x14ac:dyDescent="0.25">
      <c r="A1" s="115" t="s">
        <v>399</v>
      </c>
      <c r="B1" s="115"/>
      <c r="C1" s="115"/>
      <c r="D1" s="3"/>
    </row>
    <row r="2" spans="1:4" x14ac:dyDescent="0.25">
      <c r="A2" s="5" t="s">
        <v>0</v>
      </c>
      <c r="B2" s="14" t="s">
        <v>1</v>
      </c>
      <c r="C2" s="14" t="s">
        <v>2</v>
      </c>
    </row>
    <row r="3" spans="1:4" x14ac:dyDescent="0.25">
      <c r="A3" s="6"/>
      <c r="B3" s="11"/>
      <c r="C3" s="7"/>
    </row>
    <row r="4" spans="1:4" x14ac:dyDescent="0.25">
      <c r="A4" s="6" t="s">
        <v>3</v>
      </c>
      <c r="B4" s="12">
        <v>1.56</v>
      </c>
      <c r="C4" s="12">
        <v>2.54</v>
      </c>
    </row>
    <row r="5" spans="1:4" x14ac:dyDescent="0.25">
      <c r="A5" s="6" t="s">
        <v>4</v>
      </c>
      <c r="B5" s="12">
        <v>8.7799999999999994</v>
      </c>
      <c r="C5" s="12">
        <v>17.87</v>
      </c>
    </row>
    <row r="6" spans="1:4" ht="15.75" x14ac:dyDescent="0.25">
      <c r="A6" s="8" t="s">
        <v>5</v>
      </c>
      <c r="B6" s="12">
        <v>0.1076</v>
      </c>
      <c r="C6" s="12">
        <v>8.5800000000000001E-2</v>
      </c>
    </row>
    <row r="7" spans="1:4" ht="15.75" x14ac:dyDescent="0.25">
      <c r="A7" s="8" t="s">
        <v>14</v>
      </c>
      <c r="B7" s="12" t="s">
        <v>6</v>
      </c>
      <c r="C7" s="12" t="s">
        <v>7</v>
      </c>
    </row>
    <row r="8" spans="1:4" ht="16.5" x14ac:dyDescent="0.25">
      <c r="A8" s="9" t="s">
        <v>12</v>
      </c>
      <c r="B8" s="12">
        <v>2.6</v>
      </c>
      <c r="C8" s="12">
        <v>1.5</v>
      </c>
    </row>
    <row r="9" spans="1:4" x14ac:dyDescent="0.25">
      <c r="A9" s="10" t="s">
        <v>13</v>
      </c>
      <c r="B9" s="13">
        <v>1923</v>
      </c>
      <c r="C9" s="13">
        <v>1980</v>
      </c>
    </row>
    <row r="10" spans="1:4" x14ac:dyDescent="0.25">
      <c r="A10" s="117" t="s">
        <v>8</v>
      </c>
      <c r="B10" s="117"/>
      <c r="C10" s="117"/>
      <c r="D10" s="1"/>
    </row>
    <row r="11" spans="1:4" ht="15.75" x14ac:dyDescent="0.25">
      <c r="A11" s="114" t="s">
        <v>9</v>
      </c>
      <c r="B11" s="114"/>
      <c r="C11" s="114"/>
      <c r="D11" s="2"/>
    </row>
    <row r="12" spans="1:4" ht="42.95" customHeight="1" x14ac:dyDescent="0.25">
      <c r="A12" s="116" t="s">
        <v>10</v>
      </c>
      <c r="B12" s="116"/>
      <c r="C12" s="116"/>
      <c r="D12" s="4"/>
    </row>
    <row r="13" spans="1:4" x14ac:dyDescent="0.25">
      <c r="A13" s="114" t="s">
        <v>11</v>
      </c>
      <c r="B13" s="114"/>
      <c r="C13" s="114"/>
    </row>
  </sheetData>
  <mergeCells count="5">
    <mergeCell ref="A13:C13"/>
    <mergeCell ref="A1:C1"/>
    <mergeCell ref="A12:C12"/>
    <mergeCell ref="A10:C10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4E0E-B62E-496F-B970-68C3E12F0834}">
  <dimension ref="A1:T51"/>
  <sheetViews>
    <sheetView zoomScaleNormal="100" workbookViewId="0">
      <selection activeCell="W26" sqref="W26"/>
    </sheetView>
  </sheetViews>
  <sheetFormatPr defaultRowHeight="15" x14ac:dyDescent="0.25"/>
  <sheetData>
    <row r="1" spans="1:20" x14ac:dyDescent="0.25">
      <c r="A1" s="15"/>
      <c r="B1" s="16"/>
      <c r="C1" s="17" t="s">
        <v>17</v>
      </c>
      <c r="D1" s="18"/>
      <c r="E1" s="19"/>
      <c r="F1" s="20" t="s">
        <v>18</v>
      </c>
      <c r="G1" s="21"/>
      <c r="H1" s="21"/>
      <c r="I1" s="21"/>
      <c r="J1" s="21"/>
      <c r="K1" s="22"/>
      <c r="L1" s="23"/>
      <c r="M1" s="24"/>
      <c r="N1" s="17"/>
      <c r="O1" s="25"/>
      <c r="P1" s="26" t="s">
        <v>19</v>
      </c>
      <c r="Q1" s="27"/>
      <c r="R1" s="27"/>
      <c r="S1" s="28"/>
      <c r="T1" s="29"/>
    </row>
    <row r="2" spans="1:20" ht="15.75" x14ac:dyDescent="0.25">
      <c r="A2" s="30" t="s">
        <v>20</v>
      </c>
      <c r="B2" s="31" t="s">
        <v>21</v>
      </c>
      <c r="C2" s="32" t="s">
        <v>22</v>
      </c>
      <c r="D2" s="33" t="s">
        <v>16</v>
      </c>
      <c r="E2" s="34" t="s">
        <v>15</v>
      </c>
      <c r="F2" s="35" t="s">
        <v>23</v>
      </c>
      <c r="G2" s="36" t="s">
        <v>24</v>
      </c>
      <c r="H2" s="35" t="s">
        <v>25</v>
      </c>
      <c r="I2" s="36" t="s">
        <v>24</v>
      </c>
      <c r="J2" s="35" t="s">
        <v>26</v>
      </c>
      <c r="K2" s="36" t="s">
        <v>24</v>
      </c>
      <c r="L2" s="37" t="s">
        <v>27</v>
      </c>
      <c r="M2" s="32" t="s">
        <v>28</v>
      </c>
      <c r="N2" s="38" t="s">
        <v>29</v>
      </c>
      <c r="O2" s="39"/>
      <c r="P2" s="40" t="s">
        <v>30</v>
      </c>
      <c r="Q2" s="41"/>
      <c r="R2" s="40" t="s">
        <v>31</v>
      </c>
      <c r="S2" s="40"/>
      <c r="T2" s="41" t="s">
        <v>32</v>
      </c>
    </row>
    <row r="3" spans="1:20" x14ac:dyDescent="0.25">
      <c r="A3" s="42"/>
      <c r="B3" s="43"/>
      <c r="C3" s="29"/>
      <c r="D3" s="29"/>
      <c r="E3" s="29"/>
      <c r="F3" s="44"/>
      <c r="G3" s="44"/>
      <c r="H3" s="44"/>
      <c r="I3" s="44"/>
      <c r="J3" s="44"/>
      <c r="K3" s="44"/>
      <c r="L3" s="45"/>
      <c r="M3" s="29"/>
      <c r="N3" s="29"/>
      <c r="O3" s="29"/>
      <c r="P3" s="29"/>
      <c r="Q3" s="29"/>
      <c r="R3" s="29"/>
      <c r="S3" s="29"/>
      <c r="T3" s="45"/>
    </row>
    <row r="4" spans="1:20" x14ac:dyDescent="0.25">
      <c r="A4" s="42" t="s">
        <v>33</v>
      </c>
      <c r="B4" s="43"/>
      <c r="C4" s="29"/>
      <c r="D4" s="29"/>
      <c r="E4" s="29"/>
      <c r="F4" s="44"/>
      <c r="G4" s="44"/>
      <c r="H4" s="44"/>
      <c r="I4" s="44"/>
      <c r="J4" s="44"/>
      <c r="K4" s="44"/>
      <c r="L4" s="45"/>
      <c r="M4" s="29"/>
      <c r="N4" s="29"/>
      <c r="O4" s="29"/>
      <c r="P4" s="29"/>
      <c r="Q4" s="29"/>
      <c r="R4" s="29"/>
      <c r="S4" s="29"/>
      <c r="T4" s="45"/>
    </row>
    <row r="5" spans="1:20" x14ac:dyDescent="0.25">
      <c r="A5" s="46" t="s">
        <v>80</v>
      </c>
      <c r="B5" s="43"/>
      <c r="C5" s="29"/>
      <c r="D5" s="29"/>
      <c r="E5" s="29"/>
      <c r="F5" s="44"/>
      <c r="G5" s="44"/>
      <c r="H5" s="44"/>
      <c r="I5" s="44"/>
      <c r="J5" s="44"/>
      <c r="K5" s="44"/>
      <c r="L5" s="45"/>
      <c r="M5" s="29"/>
      <c r="N5" s="29"/>
      <c r="O5" s="29"/>
      <c r="P5" s="29"/>
      <c r="Q5" s="29"/>
      <c r="R5" s="29"/>
      <c r="S5" s="29"/>
      <c r="T5" s="45"/>
    </row>
    <row r="6" spans="1:20" x14ac:dyDescent="0.25">
      <c r="A6" s="42" t="s">
        <v>34</v>
      </c>
      <c r="B6" s="43">
        <v>2.1010557238337487E-3</v>
      </c>
      <c r="C6" s="29">
        <v>314.3807587510359</v>
      </c>
      <c r="D6" s="29">
        <v>353.84824495781669</v>
      </c>
      <c r="E6" s="29">
        <v>811.65259262403788</v>
      </c>
      <c r="F6" s="44">
        <v>0.11520355444706815</v>
      </c>
      <c r="G6" s="44">
        <v>4.2740473103636208E-4</v>
      </c>
      <c r="H6" s="44">
        <v>5.602910714843361</v>
      </c>
      <c r="I6" s="44">
        <v>0.12655924383715386</v>
      </c>
      <c r="J6" s="44">
        <v>0.35273337049999676</v>
      </c>
      <c r="K6" s="44">
        <v>8.0963297116104904E-3</v>
      </c>
      <c r="L6" s="45">
        <v>0.98685467864592513</v>
      </c>
      <c r="M6" s="29">
        <v>103.41639202839804</v>
      </c>
      <c r="N6" s="29">
        <v>1883.0701501836854</v>
      </c>
      <c r="O6" s="29">
        <v>6.6668931210849678</v>
      </c>
      <c r="P6" s="29">
        <v>1916.5462448223568</v>
      </c>
      <c r="Q6" s="29">
        <v>19.277873122620349</v>
      </c>
      <c r="R6" s="29">
        <v>1947.6374817631563</v>
      </c>
      <c r="S6" s="29">
        <v>38.467835972015564</v>
      </c>
      <c r="T6" s="45">
        <f>D6/E6</f>
        <v>0.43596022260440337</v>
      </c>
    </row>
    <row r="7" spans="1:20" x14ac:dyDescent="0.25">
      <c r="A7" s="42" t="s">
        <v>35</v>
      </c>
      <c r="B7" s="43">
        <v>0.13360253412408296</v>
      </c>
      <c r="C7" s="29">
        <v>345.46827805369566</v>
      </c>
      <c r="D7" s="29">
        <v>363.40417573521466</v>
      </c>
      <c r="E7" s="29">
        <v>895.59928700681417</v>
      </c>
      <c r="F7" s="44">
        <v>0.11575532416571438</v>
      </c>
      <c r="G7" s="44">
        <v>4.2678785908940642E-4</v>
      </c>
      <c r="H7" s="44">
        <v>5.6134210424880617</v>
      </c>
      <c r="I7" s="44">
        <v>0.12676686924698549</v>
      </c>
      <c r="J7" s="44">
        <v>0.35171052758855698</v>
      </c>
      <c r="K7" s="44">
        <v>8.0728831124911443E-3</v>
      </c>
      <c r="L7" s="45">
        <v>0.98701967092496712</v>
      </c>
      <c r="M7" s="29">
        <v>101.93629448966904</v>
      </c>
      <c r="N7" s="29">
        <v>1891.6713316195639</v>
      </c>
      <c r="O7" s="29">
        <v>6.6188132671638868</v>
      </c>
      <c r="P7" s="29">
        <v>1918.1612180267698</v>
      </c>
      <c r="Q7" s="29">
        <v>19.278802905308567</v>
      </c>
      <c r="R7" s="29">
        <v>1942.7613078706781</v>
      </c>
      <c r="S7" s="29">
        <v>38.385704073104534</v>
      </c>
      <c r="T7" s="45">
        <f t="shared" ref="T7:T51" si="0">D7/E7</f>
        <v>0.40576648620361139</v>
      </c>
    </row>
    <row r="8" spans="1:20" x14ac:dyDescent="0.25">
      <c r="A8" s="42" t="s">
        <v>36</v>
      </c>
      <c r="B8" s="43">
        <v>9.635220930418513E-3</v>
      </c>
      <c r="C8" s="29">
        <v>67.621423418374334</v>
      </c>
      <c r="D8" s="29">
        <v>68.59693050401701</v>
      </c>
      <c r="E8" s="29">
        <v>198.26194242594019</v>
      </c>
      <c r="F8" s="44">
        <v>0.11623469147060876</v>
      </c>
      <c r="G8" s="44">
        <v>5.7486822533621526E-4</v>
      </c>
      <c r="H8" s="44">
        <v>5.0525414958163708</v>
      </c>
      <c r="I8" s="44">
        <v>0.11517985209755621</v>
      </c>
      <c r="J8" s="44">
        <v>0.3152628861507073</v>
      </c>
      <c r="K8" s="44">
        <v>7.2491818961838064E-3</v>
      </c>
      <c r="L8" s="45">
        <v>0.97670525178012579</v>
      </c>
      <c r="M8" s="29">
        <v>92.970375477453302</v>
      </c>
      <c r="N8" s="29">
        <v>1899.103525894599</v>
      </c>
      <c r="O8" s="29">
        <v>8.8639139185620479</v>
      </c>
      <c r="P8" s="29">
        <v>1828.1751188365215</v>
      </c>
      <c r="Q8" s="29">
        <v>19.141181294217176</v>
      </c>
      <c r="R8" s="29">
        <v>1766.5531608205861</v>
      </c>
      <c r="S8" s="29">
        <v>35.432398476217486</v>
      </c>
      <c r="T8" s="45">
        <f t="shared" si="0"/>
        <v>0.34599141753915313</v>
      </c>
    </row>
    <row r="9" spans="1:20" x14ac:dyDescent="0.25">
      <c r="A9" s="42" t="s">
        <v>37</v>
      </c>
      <c r="B9" s="43">
        <v>5.5132996343378376E-3</v>
      </c>
      <c r="C9" s="29">
        <v>116.7021338754971</v>
      </c>
      <c r="D9" s="29">
        <v>106.53957454293459</v>
      </c>
      <c r="E9" s="29">
        <v>341.91672758332908</v>
      </c>
      <c r="F9" s="44">
        <v>0.11379676186404393</v>
      </c>
      <c r="G9" s="44">
        <v>4.90403702021057E-4</v>
      </c>
      <c r="H9" s="44">
        <v>5.01594002846225</v>
      </c>
      <c r="I9" s="44">
        <v>0.11379029052682911</v>
      </c>
      <c r="J9" s="44">
        <v>0.3196841882832242</v>
      </c>
      <c r="K9" s="44">
        <v>7.3440806715458842E-3</v>
      </c>
      <c r="L9" s="45">
        <v>0.98226155685414962</v>
      </c>
      <c r="M9" s="29">
        <v>96.060697570028694</v>
      </c>
      <c r="N9" s="29">
        <v>1860.9118755588754</v>
      </c>
      <c r="O9" s="29">
        <v>7.7619843999152636</v>
      </c>
      <c r="P9" s="29">
        <v>1822.0161627909713</v>
      </c>
      <c r="Q9" s="29">
        <v>19.0263871818604</v>
      </c>
      <c r="R9" s="29">
        <v>1788.1866667044872</v>
      </c>
      <c r="S9" s="29">
        <v>35.775028883216919</v>
      </c>
      <c r="T9" s="45">
        <f t="shared" si="0"/>
        <v>0.31159509303904898</v>
      </c>
    </row>
    <row r="10" spans="1:20" x14ac:dyDescent="0.25">
      <c r="A10" s="42" t="s">
        <v>38</v>
      </c>
      <c r="B10" s="43">
        <v>2.0143727585923863E-3</v>
      </c>
      <c r="C10" s="29">
        <v>315.20731205618785</v>
      </c>
      <c r="D10" s="29">
        <v>226.1330369233834</v>
      </c>
      <c r="E10" s="29">
        <v>865.16179263392769</v>
      </c>
      <c r="F10" s="44">
        <v>0.11562424214378354</v>
      </c>
      <c r="G10" s="44">
        <v>4.3508126023719012E-4</v>
      </c>
      <c r="H10" s="44">
        <v>5.5164045477292341</v>
      </c>
      <c r="I10" s="44">
        <v>0.12460738735217033</v>
      </c>
      <c r="J10" s="44">
        <v>0.34602377028927633</v>
      </c>
      <c r="K10" s="44">
        <v>7.9426660251146666E-3</v>
      </c>
      <c r="L10" s="45">
        <v>0.98647472990600571</v>
      </c>
      <c r="M10" s="29">
        <v>101.36175982484342</v>
      </c>
      <c r="N10" s="29">
        <v>1889.6324991595873</v>
      </c>
      <c r="O10" s="29">
        <v>6.7564167704802003</v>
      </c>
      <c r="P10" s="29">
        <v>1903.1555811539376</v>
      </c>
      <c r="Q10" s="29">
        <v>19.232956936452183</v>
      </c>
      <c r="R10" s="29">
        <v>1915.5835037167283</v>
      </c>
      <c r="S10" s="29">
        <v>37.927443203713892</v>
      </c>
      <c r="T10" s="45">
        <f t="shared" si="0"/>
        <v>0.26137658741833292</v>
      </c>
    </row>
    <row r="11" spans="1:20" x14ac:dyDescent="0.25">
      <c r="A11" s="42" t="s">
        <v>39</v>
      </c>
      <c r="B11" s="43">
        <v>1.4097982970572539E-3</v>
      </c>
      <c r="C11" s="29">
        <v>476.55665591481193</v>
      </c>
      <c r="D11" s="29">
        <v>629.35952563105445</v>
      </c>
      <c r="E11" s="29">
        <v>1209.9193530253929</v>
      </c>
      <c r="F11" s="44">
        <v>0.11505896288353425</v>
      </c>
      <c r="G11" s="44">
        <v>4.2040031421209821E-4</v>
      </c>
      <c r="H11" s="44">
        <v>5.6120945147135197</v>
      </c>
      <c r="I11" s="44">
        <v>0.12668301677879876</v>
      </c>
      <c r="J11" s="44">
        <v>0.35375553739881149</v>
      </c>
      <c r="K11" s="44">
        <v>8.1188287414481058E-3</v>
      </c>
      <c r="L11" s="45">
        <v>0.98725268322735849</v>
      </c>
      <c r="M11" s="29">
        <v>103.8037219229428</v>
      </c>
      <c r="N11" s="29">
        <v>1880.8079202493552</v>
      </c>
      <c r="O11" s="29">
        <v>6.5678796293800588</v>
      </c>
      <c r="P11" s="29">
        <v>1917.9575308705853</v>
      </c>
      <c r="Q11" s="29">
        <v>19.269999539372066</v>
      </c>
      <c r="R11" s="29">
        <v>1952.5067509384828</v>
      </c>
      <c r="S11" s="29">
        <v>38.545376603693967</v>
      </c>
      <c r="T11" s="45">
        <f t="shared" si="0"/>
        <v>0.52016650866633918</v>
      </c>
    </row>
    <row r="12" spans="1:20" x14ac:dyDescent="0.25">
      <c r="A12" s="42" t="s">
        <v>40</v>
      </c>
      <c r="B12" s="43">
        <v>1.9003440647839122E-3</v>
      </c>
      <c r="C12" s="29">
        <v>341.55532634164661</v>
      </c>
      <c r="D12" s="29">
        <v>337.99871892410818</v>
      </c>
      <c r="E12" s="29">
        <v>922.25828695969801</v>
      </c>
      <c r="F12" s="44">
        <v>0.11429510671050888</v>
      </c>
      <c r="G12" s="44">
        <v>4.2559136357908753E-4</v>
      </c>
      <c r="H12" s="44">
        <v>5.429201423433776</v>
      </c>
      <c r="I12" s="44">
        <v>0.12263463100359547</v>
      </c>
      <c r="J12" s="44">
        <v>0.3445141325521458</v>
      </c>
      <c r="K12" s="44">
        <v>7.9076189514019936E-3</v>
      </c>
      <c r="L12" s="45">
        <v>0.98675684109336825</v>
      </c>
      <c r="M12" s="29">
        <v>102.10500635614792</v>
      </c>
      <c r="N12" s="29">
        <v>1868.7992165231722</v>
      </c>
      <c r="O12" s="29">
        <v>6.7027933881010995</v>
      </c>
      <c r="P12" s="29">
        <v>1889.4758949222805</v>
      </c>
      <c r="Q12" s="29">
        <v>19.185651527624486</v>
      </c>
      <c r="R12" s="29">
        <v>1908.3494475605435</v>
      </c>
      <c r="S12" s="29">
        <v>37.802851256416488</v>
      </c>
      <c r="T12" s="45">
        <f t="shared" si="0"/>
        <v>0.36649030288288259</v>
      </c>
    </row>
    <row r="13" spans="1:20" x14ac:dyDescent="0.25">
      <c r="A13" s="42" t="s">
        <v>41</v>
      </c>
      <c r="B13" s="43">
        <v>2.4659262203060536E-3</v>
      </c>
      <c r="C13" s="29">
        <v>265.31927046380042</v>
      </c>
      <c r="D13" s="29">
        <v>292.98894396538026</v>
      </c>
      <c r="E13" s="29">
        <v>770.34386106989098</v>
      </c>
      <c r="F13" s="44">
        <v>0.11506069468915053</v>
      </c>
      <c r="G13" s="44">
        <v>4.4093331009933316E-4</v>
      </c>
      <c r="H13" s="44">
        <v>5.0457733489681154</v>
      </c>
      <c r="I13" s="44">
        <v>0.11405440171648942</v>
      </c>
      <c r="J13" s="44">
        <v>0.31805298217435507</v>
      </c>
      <c r="K13" s="44">
        <v>7.3011421134068395E-3</v>
      </c>
      <c r="L13" s="45">
        <v>0.98596828335454634</v>
      </c>
      <c r="M13" s="29">
        <v>94.636789343233659</v>
      </c>
      <c r="N13" s="29">
        <v>1880.8350359400356</v>
      </c>
      <c r="O13" s="29">
        <v>6.8877942016806628</v>
      </c>
      <c r="P13" s="29">
        <v>1827.0390494885576</v>
      </c>
      <c r="Q13" s="29">
        <v>18.976906853289847</v>
      </c>
      <c r="R13" s="29">
        <v>1780.2135967167615</v>
      </c>
      <c r="S13" s="29">
        <v>35.610334584017892</v>
      </c>
      <c r="T13" s="45">
        <f t="shared" si="0"/>
        <v>0.38033527463756639</v>
      </c>
    </row>
    <row r="14" spans="1:20" x14ac:dyDescent="0.25">
      <c r="A14" s="47" t="s">
        <v>42</v>
      </c>
      <c r="B14" s="48">
        <v>0.33335485001337112</v>
      </c>
      <c r="C14" s="49">
        <v>124.49920404476428</v>
      </c>
      <c r="D14" s="49">
        <v>120.90036641525509</v>
      </c>
      <c r="E14" s="49">
        <v>317.29911986113336</v>
      </c>
      <c r="F14" s="50">
        <v>0.11327542799310929</v>
      </c>
      <c r="G14" s="50">
        <v>4.9055113173228978E-4</v>
      </c>
      <c r="H14" s="50">
        <v>5.6072880436181922</v>
      </c>
      <c r="I14" s="50">
        <v>0.12718491592524664</v>
      </c>
      <c r="J14" s="50">
        <v>0.35901771597204918</v>
      </c>
      <c r="K14" s="50">
        <v>8.2478047443295937E-3</v>
      </c>
      <c r="L14" s="51">
        <v>0.98208593874132</v>
      </c>
      <c r="M14" s="52">
        <v>104.69103937608119</v>
      </c>
      <c r="N14" s="49">
        <v>1852.6155282244492</v>
      </c>
      <c r="O14" s="49">
        <v>7.8077676849861746</v>
      </c>
      <c r="P14" s="49">
        <v>1917.2191590911634</v>
      </c>
      <c r="Q14" s="49">
        <v>19.35956135863762</v>
      </c>
      <c r="R14" s="49">
        <v>1977.516010439288</v>
      </c>
      <c r="S14" s="49">
        <v>39.004698387685039</v>
      </c>
      <c r="T14" s="51">
        <f t="shared" si="0"/>
        <v>0.38102963055229211</v>
      </c>
    </row>
    <row r="15" spans="1:20" x14ac:dyDescent="0.25">
      <c r="A15" s="42" t="s">
        <v>43</v>
      </c>
      <c r="B15" s="43">
        <v>0.54500352550423992</v>
      </c>
      <c r="C15" s="29">
        <v>94.843116328708646</v>
      </c>
      <c r="D15" s="29">
        <v>97.606411949079089</v>
      </c>
      <c r="E15" s="29">
        <v>241.99514563786161</v>
      </c>
      <c r="F15" s="44">
        <v>0.1158827692103226</v>
      </c>
      <c r="G15" s="44">
        <v>5.2904377265297435E-4</v>
      </c>
      <c r="H15" s="44">
        <v>5.6888268701737248</v>
      </c>
      <c r="I15" s="44">
        <v>0.12927390672018971</v>
      </c>
      <c r="J15" s="44">
        <v>0.3560431030116965</v>
      </c>
      <c r="K15" s="44">
        <v>8.1822933069335847E-3</v>
      </c>
      <c r="L15" s="45">
        <v>0.98010809900696383</v>
      </c>
      <c r="M15" s="29">
        <v>100.67893026694072</v>
      </c>
      <c r="N15" s="29">
        <v>1893.6509065151631</v>
      </c>
      <c r="O15" s="29">
        <v>8.1893266691952249</v>
      </c>
      <c r="P15" s="29">
        <v>1929.6730497381668</v>
      </c>
      <c r="Q15" s="29">
        <v>19.43692092918468</v>
      </c>
      <c r="R15" s="29">
        <v>1963.3906584676472</v>
      </c>
      <c r="S15" s="29">
        <v>38.780444433051343</v>
      </c>
      <c r="T15" s="45">
        <f t="shared" si="0"/>
        <v>0.40334037152606406</v>
      </c>
    </row>
    <row r="16" spans="1:20" x14ac:dyDescent="0.25">
      <c r="A16" s="42" t="s">
        <v>44</v>
      </c>
      <c r="B16" s="43">
        <v>1.7816630353269035E-3</v>
      </c>
      <c r="C16" s="29">
        <v>387.50437328213781</v>
      </c>
      <c r="D16" s="29">
        <v>587.92953128940451</v>
      </c>
      <c r="E16" s="29">
        <v>969.00280690918578</v>
      </c>
      <c r="F16" s="44">
        <v>0.11504605136577802</v>
      </c>
      <c r="G16" s="44">
        <v>4.3394420282249867E-4</v>
      </c>
      <c r="H16" s="44">
        <v>5.5792456089205364</v>
      </c>
      <c r="I16" s="44">
        <v>0.12606827941297058</v>
      </c>
      <c r="J16" s="44">
        <v>0.35172439253875099</v>
      </c>
      <c r="K16" s="44">
        <v>8.0736985190932795E-3</v>
      </c>
      <c r="L16" s="45">
        <v>0.98640907602946193</v>
      </c>
      <c r="M16" s="29">
        <v>103.29802302079388</v>
      </c>
      <c r="N16" s="29">
        <v>1880.6057429273706</v>
      </c>
      <c r="O16" s="29">
        <v>6.7799145201265674</v>
      </c>
      <c r="P16" s="29">
        <v>1912.9005327352318</v>
      </c>
      <c r="Q16" s="29">
        <v>19.272214086137865</v>
      </c>
      <c r="R16" s="29">
        <v>1942.8274305732443</v>
      </c>
      <c r="S16" s="29">
        <v>38.389177122817955</v>
      </c>
      <c r="T16" s="45">
        <f t="shared" si="0"/>
        <v>0.60673666484487787</v>
      </c>
    </row>
    <row r="17" spans="1:20" x14ac:dyDescent="0.25">
      <c r="A17" s="42" t="s">
        <v>45</v>
      </c>
      <c r="B17" s="43">
        <v>4.2116006004589077E-3</v>
      </c>
      <c r="C17" s="29">
        <v>156.49760617208133</v>
      </c>
      <c r="D17" s="29">
        <v>181.31494122309371</v>
      </c>
      <c r="E17" s="29">
        <v>456.81372656496734</v>
      </c>
      <c r="F17" s="44">
        <v>0.11553705001463339</v>
      </c>
      <c r="G17" s="44">
        <v>4.8579053061800927E-4</v>
      </c>
      <c r="H17" s="44">
        <v>5.0309016647747828</v>
      </c>
      <c r="I17" s="44">
        <v>0.11401724646128172</v>
      </c>
      <c r="J17" s="44">
        <v>0.31580811050529217</v>
      </c>
      <c r="K17" s="44">
        <v>7.2535475092330671E-3</v>
      </c>
      <c r="L17" s="45">
        <v>0.98310784897721226</v>
      </c>
      <c r="M17" s="29">
        <v>93.672933510952006</v>
      </c>
      <c r="N17" s="29">
        <v>1888.2747677020416</v>
      </c>
      <c r="O17" s="29">
        <v>7.5487856231357</v>
      </c>
      <c r="P17" s="29">
        <v>1824.5382843824164</v>
      </c>
      <c r="Q17" s="29">
        <v>19.017127139841477</v>
      </c>
      <c r="R17" s="29">
        <v>1769.2248804865369</v>
      </c>
      <c r="S17" s="29">
        <v>35.439027614358565</v>
      </c>
      <c r="T17" s="45">
        <f t="shared" si="0"/>
        <v>0.3969122000481467</v>
      </c>
    </row>
    <row r="18" spans="1:20" x14ac:dyDescent="0.25">
      <c r="A18" s="42" t="s">
        <v>46</v>
      </c>
      <c r="B18" s="43">
        <v>5.2492500760161114E-3</v>
      </c>
      <c r="C18" s="29">
        <v>116.3127299177811</v>
      </c>
      <c r="D18" s="29">
        <v>28.405653899705214</v>
      </c>
      <c r="E18" s="29">
        <v>345.87113968350081</v>
      </c>
      <c r="F18" s="44">
        <v>0.11581894799442206</v>
      </c>
      <c r="G18" s="44">
        <v>5.0945230255846664E-4</v>
      </c>
      <c r="H18" s="44">
        <v>5.3474869740584525</v>
      </c>
      <c r="I18" s="44">
        <v>0.1213527994545187</v>
      </c>
      <c r="J18" s="44">
        <v>0.33486429618648034</v>
      </c>
      <c r="K18" s="44">
        <v>7.6933273983502762E-3</v>
      </c>
      <c r="L18" s="45">
        <v>0.98152025592892655</v>
      </c>
      <c r="M18" s="29">
        <v>98.346475691135737</v>
      </c>
      <c r="N18" s="29">
        <v>1892.6599169803922</v>
      </c>
      <c r="O18" s="29">
        <v>7.8921359685791685</v>
      </c>
      <c r="P18" s="29">
        <v>1876.4877722062095</v>
      </c>
      <c r="Q18" s="29">
        <v>19.229106912777297</v>
      </c>
      <c r="R18" s="29">
        <v>1861.9154610074229</v>
      </c>
      <c r="S18" s="29">
        <v>37.046466957196117</v>
      </c>
      <c r="T18" s="45">
        <f t="shared" si="0"/>
        <v>8.2127852372125096E-2</v>
      </c>
    </row>
    <row r="19" spans="1:20" x14ac:dyDescent="0.25">
      <c r="A19" s="42" t="s">
        <v>47</v>
      </c>
      <c r="B19" s="43">
        <v>5.7593086917766155E-3</v>
      </c>
      <c r="C19" s="29">
        <v>113.59496312372185</v>
      </c>
      <c r="D19" s="29">
        <v>116.97889668530885</v>
      </c>
      <c r="E19" s="29">
        <v>328.50589115051554</v>
      </c>
      <c r="F19" s="44">
        <v>0.11552494070292314</v>
      </c>
      <c r="G19" s="44">
        <v>5.1683522497556747E-4</v>
      </c>
      <c r="H19" s="44">
        <v>5.1217301213374089</v>
      </c>
      <c r="I19" s="44">
        <v>0.11631094937471491</v>
      </c>
      <c r="J19" s="44">
        <v>0.32154344577069793</v>
      </c>
      <c r="K19" s="44">
        <v>7.387898453730897E-3</v>
      </c>
      <c r="L19" s="45">
        <v>0.98088882930802501</v>
      </c>
      <c r="M19" s="29">
        <v>95.158543652394656</v>
      </c>
      <c r="N19" s="29">
        <v>1888.0861063830762</v>
      </c>
      <c r="O19" s="29">
        <v>8.0309091604362948</v>
      </c>
      <c r="P19" s="29">
        <v>1839.7164605139649</v>
      </c>
      <c r="Q19" s="29">
        <v>19.110977287803053</v>
      </c>
      <c r="R19" s="29">
        <v>1797.2624053198456</v>
      </c>
      <c r="S19" s="29">
        <v>35.937392719873969</v>
      </c>
      <c r="T19" s="45">
        <f t="shared" si="0"/>
        <v>0.35609375611383243</v>
      </c>
    </row>
    <row r="20" spans="1:20" x14ac:dyDescent="0.25">
      <c r="A20" s="47" t="s">
        <v>48</v>
      </c>
      <c r="B20" s="48">
        <v>0.2739335695912406</v>
      </c>
      <c r="C20" s="49">
        <v>181.69322036929938</v>
      </c>
      <c r="D20" s="49">
        <v>209.27889944031077</v>
      </c>
      <c r="E20" s="49">
        <v>430.60504870456265</v>
      </c>
      <c r="F20" s="50">
        <v>0.1158288528214154</v>
      </c>
      <c r="G20" s="50">
        <v>4.8129793772489811E-4</v>
      </c>
      <c r="H20" s="50">
        <v>6.0022178970256563</v>
      </c>
      <c r="I20" s="50">
        <v>0.13597871904887013</v>
      </c>
      <c r="J20" s="50">
        <v>0.37583197624877573</v>
      </c>
      <c r="K20" s="50">
        <v>8.6320139218988828E-3</v>
      </c>
      <c r="L20" s="51">
        <v>0.9835025948444841</v>
      </c>
      <c r="M20" s="52">
        <v>107.030372150852</v>
      </c>
      <c r="N20" s="49">
        <v>1892.8137585486168</v>
      </c>
      <c r="O20" s="49">
        <v>7.4563088705895098</v>
      </c>
      <c r="P20" s="49">
        <v>1976.1658539915586</v>
      </c>
      <c r="Q20" s="49">
        <v>19.529094142302711</v>
      </c>
      <c r="R20" s="49">
        <v>2056.7840243079086</v>
      </c>
      <c r="S20" s="49">
        <v>40.318660779837046</v>
      </c>
      <c r="T20" s="51">
        <f t="shared" si="0"/>
        <v>0.48601125339776646</v>
      </c>
    </row>
    <row r="21" spans="1:20" x14ac:dyDescent="0.25">
      <c r="A21" s="47" t="s">
        <v>49</v>
      </c>
      <c r="B21" s="48">
        <v>3.4123033784068876E-3</v>
      </c>
      <c r="C21" s="49">
        <v>202.27086326860359</v>
      </c>
      <c r="D21" s="49">
        <v>282.73751295380708</v>
      </c>
      <c r="E21" s="49">
        <v>475.36862690033166</v>
      </c>
      <c r="F21" s="50">
        <v>0.11484327765320351</v>
      </c>
      <c r="G21" s="50">
        <v>4.6949556847665578E-4</v>
      </c>
      <c r="H21" s="50">
        <v>5.9461823690819662</v>
      </c>
      <c r="I21" s="50">
        <v>0.13468007485241018</v>
      </c>
      <c r="J21" s="50">
        <v>0.37551852920984136</v>
      </c>
      <c r="K21" s="50">
        <v>8.6243267431314451E-3</v>
      </c>
      <c r="L21" s="51">
        <v>0.98403201112400707</v>
      </c>
      <c r="M21" s="52">
        <v>109.45352768598933</v>
      </c>
      <c r="N21" s="49">
        <v>1877.4269491262203</v>
      </c>
      <c r="O21" s="49">
        <v>7.3497125127937579</v>
      </c>
      <c r="P21" s="49">
        <v>1968.0075232206348</v>
      </c>
      <c r="Q21" s="49">
        <v>19.498913700638923</v>
      </c>
      <c r="R21" s="49">
        <v>2055.3152114889958</v>
      </c>
      <c r="S21" s="49">
        <v>40.292018086503958</v>
      </c>
      <c r="T21" s="51">
        <f t="shared" si="0"/>
        <v>0.59477529006786423</v>
      </c>
    </row>
    <row r="22" spans="1:20" x14ac:dyDescent="0.25">
      <c r="A22" s="42" t="s">
        <v>50</v>
      </c>
      <c r="B22" s="43">
        <v>2.738311500317463E-3</v>
      </c>
      <c r="C22" s="29">
        <v>241.02430793629972</v>
      </c>
      <c r="D22" s="29">
        <v>251.80063216697855</v>
      </c>
      <c r="E22" s="29">
        <v>627.07045729248262</v>
      </c>
      <c r="F22" s="44">
        <v>0.11462854938552676</v>
      </c>
      <c r="G22" s="44">
        <v>4.617074386617526E-4</v>
      </c>
      <c r="H22" s="44">
        <v>5.6103157710998444</v>
      </c>
      <c r="I22" s="44">
        <v>0.12697853466315331</v>
      </c>
      <c r="J22" s="44">
        <v>0.35497129468260685</v>
      </c>
      <c r="K22" s="44">
        <v>8.1511486653598562E-3</v>
      </c>
      <c r="L22" s="45">
        <v>0.98449655360464094</v>
      </c>
      <c r="M22" s="29">
        <v>104.47847915172839</v>
      </c>
      <c r="N22" s="29">
        <v>1874.0532962808302</v>
      </c>
      <c r="O22" s="29">
        <v>7.2445312914387614</v>
      </c>
      <c r="P22" s="29">
        <v>1917.6843422320135</v>
      </c>
      <c r="Q22" s="29">
        <v>19.319674635722322</v>
      </c>
      <c r="R22" s="29">
        <v>1958.2934367199425</v>
      </c>
      <c r="S22" s="29">
        <v>38.663742267949601</v>
      </c>
      <c r="T22" s="45">
        <f t="shared" si="0"/>
        <v>0.40155078147706763</v>
      </c>
    </row>
    <row r="23" spans="1:20" x14ac:dyDescent="0.25">
      <c r="A23" s="42" t="s">
        <v>51</v>
      </c>
      <c r="B23" s="43">
        <v>5.9146803811942546E-2</v>
      </c>
      <c r="C23" s="29">
        <v>762.07284630014965</v>
      </c>
      <c r="D23" s="29">
        <v>567.22059512279895</v>
      </c>
      <c r="E23" s="29">
        <v>2163.869991169222</v>
      </c>
      <c r="F23" s="44">
        <v>0.11509702377886377</v>
      </c>
      <c r="G23" s="44">
        <v>4.2643173021551187E-4</v>
      </c>
      <c r="H23" s="44">
        <v>5.3666327056161185</v>
      </c>
      <c r="I23" s="44">
        <v>0.12119221071119698</v>
      </c>
      <c r="J23" s="44">
        <v>0.33817111128103733</v>
      </c>
      <c r="K23" s="44">
        <v>7.7618708021180184E-3</v>
      </c>
      <c r="L23" s="45">
        <v>0.98689049812765772</v>
      </c>
      <c r="M23" s="29">
        <v>99.475527917045198</v>
      </c>
      <c r="N23" s="29">
        <v>1881.4037430898736</v>
      </c>
      <c r="O23" s="29">
        <v>6.6592225336025876</v>
      </c>
      <c r="P23" s="29">
        <v>1879.5458315213752</v>
      </c>
      <c r="Q23" s="29">
        <v>19.14669087235302</v>
      </c>
      <c r="R23" s="29">
        <v>1877.865201544588</v>
      </c>
      <c r="S23" s="29">
        <v>37.283482125931869</v>
      </c>
      <c r="T23" s="45">
        <f t="shared" si="0"/>
        <v>0.26213247442666732</v>
      </c>
    </row>
    <row r="24" spans="1:20" x14ac:dyDescent="0.25">
      <c r="A24" s="42" t="s">
        <v>52</v>
      </c>
      <c r="B24" s="43">
        <v>1.113910626836797E-3</v>
      </c>
      <c r="C24" s="29">
        <v>601.27257442330506</v>
      </c>
      <c r="D24" s="29">
        <v>755.99814779101825</v>
      </c>
      <c r="E24" s="29">
        <v>1589.122478178462</v>
      </c>
      <c r="F24" s="44">
        <v>0.11584128881067395</v>
      </c>
      <c r="G24" s="44">
        <v>4.3552259111477733E-4</v>
      </c>
      <c r="H24" s="44">
        <v>5.5068392470899301</v>
      </c>
      <c r="I24" s="44">
        <v>0.12441152639585147</v>
      </c>
      <c r="J24" s="44">
        <v>0.34477656900603182</v>
      </c>
      <c r="K24" s="44">
        <v>7.9141034271486485E-3</v>
      </c>
      <c r="L24" s="45">
        <v>0.98649810204290078</v>
      </c>
      <c r="M24" s="29">
        <v>100.87061017769207</v>
      </c>
      <c r="N24" s="29">
        <v>1893.0068914411017</v>
      </c>
      <c r="O24" s="29">
        <v>6.7478890009351744</v>
      </c>
      <c r="P24" s="29">
        <v>1901.6640255833029</v>
      </c>
      <c r="Q24" s="29">
        <v>19.230973678188775</v>
      </c>
      <c r="R24" s="29">
        <v>1909.6076039083289</v>
      </c>
      <c r="S24" s="29">
        <v>37.82639816430401</v>
      </c>
      <c r="T24" s="45">
        <f t="shared" si="0"/>
        <v>0.47573309054037433</v>
      </c>
    </row>
    <row r="25" spans="1:20" x14ac:dyDescent="0.25">
      <c r="A25" s="42" t="s">
        <v>53</v>
      </c>
      <c r="B25" s="43">
        <v>3.2029676758097E-3</v>
      </c>
      <c r="C25" s="29">
        <v>202.76164867072495</v>
      </c>
      <c r="D25" s="29">
        <v>173.99855150476085</v>
      </c>
      <c r="E25" s="29">
        <v>559.60432890052846</v>
      </c>
      <c r="F25" s="44">
        <v>0.11434489964349895</v>
      </c>
      <c r="G25" s="44">
        <v>4.6859442699173669E-4</v>
      </c>
      <c r="H25" s="44">
        <v>5.3715946731157684</v>
      </c>
      <c r="I25" s="44">
        <v>0.12167780998813219</v>
      </c>
      <c r="J25" s="44">
        <v>0.34071022089904207</v>
      </c>
      <c r="K25" s="44">
        <v>7.8246926685526658E-3</v>
      </c>
      <c r="L25" s="45">
        <v>0.98395324042851484</v>
      </c>
      <c r="M25" s="29">
        <v>101.07762735906745</v>
      </c>
      <c r="N25" s="29">
        <v>1869.5849914834316</v>
      </c>
      <c r="O25" s="29">
        <v>7.3744785094681902</v>
      </c>
      <c r="P25" s="29">
        <v>1880.3368831826447</v>
      </c>
      <c r="Q25" s="29">
        <v>19.207857962848266</v>
      </c>
      <c r="R25" s="29">
        <v>1890.0853450473114</v>
      </c>
      <c r="S25" s="29">
        <v>37.513391016008427</v>
      </c>
      <c r="T25" s="45">
        <f t="shared" si="0"/>
        <v>0.31093138940976578</v>
      </c>
    </row>
    <row r="26" spans="1:20" x14ac:dyDescent="0.25">
      <c r="A26" s="42" t="s">
        <v>54</v>
      </c>
      <c r="B26" s="43">
        <v>1.4661423919924536E-3</v>
      </c>
      <c r="C26" s="29">
        <v>447.19479141203055</v>
      </c>
      <c r="D26" s="29">
        <v>462.44401518217984</v>
      </c>
      <c r="E26" s="29">
        <v>1215.1208109201223</v>
      </c>
      <c r="F26" s="44">
        <v>0.1160885381756393</v>
      </c>
      <c r="G26" s="44">
        <v>4.4294526710121689E-4</v>
      </c>
      <c r="H26" s="44">
        <v>5.4902448494480307</v>
      </c>
      <c r="I26" s="44">
        <v>0.1241127196376284</v>
      </c>
      <c r="J26" s="44">
        <v>0.34300550956446574</v>
      </c>
      <c r="K26" s="44">
        <v>7.8745344836862567E-3</v>
      </c>
      <c r="L26" s="45">
        <v>0.98609267700552783</v>
      </c>
      <c r="M26" s="29">
        <v>100.21690221190616</v>
      </c>
      <c r="N26" s="29">
        <v>1896.841491772341</v>
      </c>
      <c r="O26" s="29">
        <v>6.8449105886850248</v>
      </c>
      <c r="P26" s="29">
        <v>1899.0711856546927</v>
      </c>
      <c r="Q26" s="29">
        <v>19.233810592992086</v>
      </c>
      <c r="R26" s="29">
        <v>1901.1121351388372</v>
      </c>
      <c r="S26" s="29">
        <v>37.687313989658833</v>
      </c>
      <c r="T26" s="45">
        <f t="shared" si="0"/>
        <v>0.38057451656350511</v>
      </c>
    </row>
    <row r="27" spans="1:20" x14ac:dyDescent="0.25">
      <c r="A27" s="42" t="s">
        <v>55</v>
      </c>
      <c r="B27" s="43">
        <v>4.8430237348354088E-3</v>
      </c>
      <c r="C27" s="29">
        <v>134.93033155858171</v>
      </c>
      <c r="D27" s="29">
        <v>141.829771610341</v>
      </c>
      <c r="E27" s="29">
        <v>395.75331107523238</v>
      </c>
      <c r="F27" s="44">
        <v>0.11472206715641159</v>
      </c>
      <c r="G27" s="44">
        <v>5.076126470246621E-4</v>
      </c>
      <c r="H27" s="44">
        <v>5.0461589915628675</v>
      </c>
      <c r="I27" s="44">
        <v>0.11455151959922033</v>
      </c>
      <c r="J27" s="44">
        <v>0.31901616600684674</v>
      </c>
      <c r="K27" s="44">
        <v>7.3294290873910563E-3</v>
      </c>
      <c r="L27" s="45">
        <v>0.98130306169865833</v>
      </c>
      <c r="M27" s="29">
        <v>95.142677198447927</v>
      </c>
      <c r="N27" s="29">
        <v>1875.5235232334776</v>
      </c>
      <c r="O27" s="29">
        <v>7.9550069790195721</v>
      </c>
      <c r="P27" s="29">
        <v>1827.1038158045492</v>
      </c>
      <c r="Q27" s="29">
        <v>19.057643925446428</v>
      </c>
      <c r="R27" s="29">
        <v>1784.9226747461689</v>
      </c>
      <c r="S27" s="29">
        <v>35.72188667282694</v>
      </c>
      <c r="T27" s="45">
        <f t="shared" si="0"/>
        <v>0.35837924191966969</v>
      </c>
    </row>
    <row r="28" spans="1:20" x14ac:dyDescent="0.25">
      <c r="A28" s="46" t="s">
        <v>79</v>
      </c>
      <c r="B28" s="43"/>
      <c r="C28" s="29"/>
      <c r="D28" s="29"/>
      <c r="E28" s="29"/>
      <c r="F28" s="44"/>
      <c r="G28" s="44"/>
      <c r="H28" s="44"/>
      <c r="I28" s="44"/>
      <c r="J28" s="44"/>
      <c r="K28" s="44"/>
      <c r="L28" s="45"/>
      <c r="M28" s="29"/>
      <c r="N28" s="29"/>
      <c r="O28" s="29"/>
      <c r="P28" s="29"/>
      <c r="Q28" s="29"/>
      <c r="R28" s="29"/>
      <c r="S28" s="29"/>
      <c r="T28" s="45"/>
    </row>
    <row r="29" spans="1:20" x14ac:dyDescent="0.25">
      <c r="A29" s="42" t="s">
        <v>56</v>
      </c>
      <c r="B29" s="43">
        <v>0.21833720604064358</v>
      </c>
      <c r="C29" s="29">
        <v>226.53885275126248</v>
      </c>
      <c r="D29" s="29">
        <v>103.17420195011752</v>
      </c>
      <c r="E29" s="29">
        <v>646.34227311594907</v>
      </c>
      <c r="F29" s="44">
        <v>0.1140991076947986</v>
      </c>
      <c r="G29" s="44">
        <v>4.7916835486839869E-4</v>
      </c>
      <c r="H29" s="44">
        <v>5.4089396521292938</v>
      </c>
      <c r="I29" s="44">
        <v>0.1226189327741224</v>
      </c>
      <c r="J29" s="44">
        <v>0.34381800280141422</v>
      </c>
      <c r="K29" s="44">
        <v>7.8975409129474552E-3</v>
      </c>
      <c r="L29" s="45">
        <v>0.98315214355654934</v>
      </c>
      <c r="M29" s="29">
        <v>100.83025857763286</v>
      </c>
      <c r="N29" s="29">
        <v>1865.7021309626587</v>
      </c>
      <c r="O29" s="29">
        <v>7.5601965156226925</v>
      </c>
      <c r="P29" s="29">
        <v>1886.2708395840682</v>
      </c>
      <c r="Q29" s="29">
        <v>19.243295053983957</v>
      </c>
      <c r="R29" s="29">
        <v>1905.0109160309064</v>
      </c>
      <c r="S29" s="29">
        <v>37.774314095216596</v>
      </c>
      <c r="T29" s="45">
        <f t="shared" si="0"/>
        <v>0.15962781059132244</v>
      </c>
    </row>
    <row r="30" spans="1:20" x14ac:dyDescent="0.25">
      <c r="A30" s="42" t="s">
        <v>57</v>
      </c>
      <c r="B30" s="43">
        <v>1.5432219323469436E-3</v>
      </c>
      <c r="C30" s="29">
        <v>408.7151076477287</v>
      </c>
      <c r="D30" s="29">
        <v>258.05937664902763</v>
      </c>
      <c r="E30" s="29">
        <v>1152.3708385600373</v>
      </c>
      <c r="F30" s="44">
        <v>0.11430790573811891</v>
      </c>
      <c r="G30" s="44">
        <v>4.5381562150386063E-4</v>
      </c>
      <c r="H30" s="44">
        <v>5.4433808560673738</v>
      </c>
      <c r="I30" s="44">
        <v>0.12317578960123118</v>
      </c>
      <c r="J30" s="44">
        <v>0.3453752233968263</v>
      </c>
      <c r="K30" s="44">
        <v>7.9303672095402521E-3</v>
      </c>
      <c r="L30" s="45">
        <v>0.9849391172802634</v>
      </c>
      <c r="M30" s="29">
        <v>102.31690994536007</v>
      </c>
      <c r="N30" s="29">
        <v>1869.0012358840215</v>
      </c>
      <c r="O30" s="29">
        <v>7.1452653047642798</v>
      </c>
      <c r="P30" s="29">
        <v>1891.7128293790101</v>
      </c>
      <c r="Q30" s="29">
        <v>19.227509219523199</v>
      </c>
      <c r="R30" s="29">
        <v>1912.4767165209364</v>
      </c>
      <c r="S30" s="29">
        <v>37.887088046136114</v>
      </c>
      <c r="T30" s="45">
        <f t="shared" si="0"/>
        <v>0.22393778809214721</v>
      </c>
    </row>
    <row r="31" spans="1:20" x14ac:dyDescent="0.25">
      <c r="A31" s="47" t="s">
        <v>58</v>
      </c>
      <c r="B31" s="48">
        <v>1.2509382036527397E-3</v>
      </c>
      <c r="C31" s="49">
        <v>532.64818778581355</v>
      </c>
      <c r="D31" s="49">
        <v>612.7167656701331</v>
      </c>
      <c r="E31" s="49">
        <v>1366.2320605288485</v>
      </c>
      <c r="F31" s="50">
        <v>0.11524020903774623</v>
      </c>
      <c r="G31" s="50">
        <v>4.8532288556249118E-4</v>
      </c>
      <c r="H31" s="50">
        <v>5.7690297622979889</v>
      </c>
      <c r="I31" s="50">
        <v>0.13080668922151534</v>
      </c>
      <c r="J31" s="50">
        <v>0.36307593743880379</v>
      </c>
      <c r="K31" s="50">
        <v>8.3401475351301199E-3</v>
      </c>
      <c r="L31" s="51">
        <v>0.98305830869494382</v>
      </c>
      <c r="M31" s="53">
        <v>105.99642215829981</v>
      </c>
      <c r="N31" s="49">
        <v>1883.6430867183483</v>
      </c>
      <c r="O31" s="49">
        <v>7.5651067934895764</v>
      </c>
      <c r="P31" s="49">
        <v>1941.7756636744775</v>
      </c>
      <c r="Q31" s="49">
        <v>19.434377087027315</v>
      </c>
      <c r="R31" s="49">
        <v>1996.7372416902087</v>
      </c>
      <c r="S31" s="49">
        <v>39.322997926375592</v>
      </c>
      <c r="T31" s="51">
        <f t="shared" si="0"/>
        <v>0.44847195683064223</v>
      </c>
    </row>
    <row r="32" spans="1:20" x14ac:dyDescent="0.25">
      <c r="A32" s="47" t="s">
        <v>59</v>
      </c>
      <c r="B32" s="48">
        <v>0.13751839384102921</v>
      </c>
      <c r="C32" s="49">
        <v>319.77660785938718</v>
      </c>
      <c r="D32" s="49">
        <v>257.82602798658104</v>
      </c>
      <c r="E32" s="49">
        <v>734.61898761871748</v>
      </c>
      <c r="F32" s="50">
        <v>0.11536412784776012</v>
      </c>
      <c r="G32" s="50">
        <v>4.681031815275998E-4</v>
      </c>
      <c r="H32" s="50">
        <v>6.4673931839376797</v>
      </c>
      <c r="I32" s="50">
        <v>0.14641685454093986</v>
      </c>
      <c r="J32" s="50">
        <v>0.40659047714631641</v>
      </c>
      <c r="K32" s="50">
        <v>9.3366897829039053E-3</v>
      </c>
      <c r="L32" s="51">
        <v>0.98426619400265569</v>
      </c>
      <c r="M32" s="52">
        <v>115.73527298494719</v>
      </c>
      <c r="N32" s="49">
        <v>1885.5783834730869</v>
      </c>
      <c r="O32" s="49">
        <v>7.2878416742432819</v>
      </c>
      <c r="P32" s="49">
        <v>2041.4743025634698</v>
      </c>
      <c r="Q32" s="49">
        <v>19.716445947161901</v>
      </c>
      <c r="R32" s="49">
        <v>2199.3145833799053</v>
      </c>
      <c r="S32" s="49">
        <v>42.648724689160645</v>
      </c>
      <c r="T32" s="51">
        <f t="shared" si="0"/>
        <v>0.35096564658957347</v>
      </c>
    </row>
    <row r="33" spans="1:20" x14ac:dyDescent="0.25">
      <c r="A33" s="42" t="s">
        <v>60</v>
      </c>
      <c r="B33" s="43">
        <v>1.791201233059956E-3</v>
      </c>
      <c r="C33" s="29">
        <v>356.60225490839059</v>
      </c>
      <c r="D33" s="29">
        <v>275.88175955614798</v>
      </c>
      <c r="E33" s="29">
        <v>969.29792749618764</v>
      </c>
      <c r="F33" s="44">
        <v>0.1153859833071941</v>
      </c>
      <c r="G33" s="44">
        <v>4.7799565423549834E-4</v>
      </c>
      <c r="H33" s="44">
        <v>5.6496625193940888</v>
      </c>
      <c r="I33" s="44">
        <v>0.12798182514778794</v>
      </c>
      <c r="J33" s="44">
        <v>0.35511431215811723</v>
      </c>
      <c r="K33" s="44">
        <v>8.1555510649995167E-3</v>
      </c>
      <c r="L33" s="45">
        <v>0.98360110098169595</v>
      </c>
      <c r="M33" s="29">
        <v>103.86306460671979</v>
      </c>
      <c r="N33" s="29">
        <v>1885.9194479655464</v>
      </c>
      <c r="O33" s="29">
        <v>7.4397602122032822</v>
      </c>
      <c r="P33" s="29">
        <v>1923.7103156995438</v>
      </c>
      <c r="Q33" s="29">
        <v>19.356750120055267</v>
      </c>
      <c r="R33" s="29">
        <v>1958.9738210450346</v>
      </c>
      <c r="S33" s="29">
        <v>38.68049134697435</v>
      </c>
      <c r="T33" s="45">
        <f t="shared" si="0"/>
        <v>0.2846201892423143</v>
      </c>
    </row>
    <row r="34" spans="1:20" x14ac:dyDescent="0.25">
      <c r="A34" s="42" t="s">
        <v>61</v>
      </c>
      <c r="B34" s="43">
        <v>5.6899769992713994E-3</v>
      </c>
      <c r="C34" s="29">
        <v>115.91867543509238</v>
      </c>
      <c r="D34" s="29">
        <v>119.94954637833806</v>
      </c>
      <c r="E34" s="29">
        <v>312.47360959564554</v>
      </c>
      <c r="F34" s="44">
        <v>0.115395475125395</v>
      </c>
      <c r="G34" s="44">
        <v>5.4888197556349422E-4</v>
      </c>
      <c r="H34" s="44">
        <v>5.5279012366393161</v>
      </c>
      <c r="I34" s="44">
        <v>0.12586447321772218</v>
      </c>
      <c r="J34" s="44">
        <v>0.34743232354428988</v>
      </c>
      <c r="K34" s="44">
        <v>7.9869510940037882E-3</v>
      </c>
      <c r="L34" s="45">
        <v>0.97843396513959424</v>
      </c>
      <c r="M34" s="29">
        <v>101.88939349471376</v>
      </c>
      <c r="N34" s="29">
        <v>1886.0675476892527</v>
      </c>
      <c r="O34" s="29">
        <v>8.5390415986496464</v>
      </c>
      <c r="P34" s="29">
        <v>1904.9454113378456</v>
      </c>
      <c r="Q34" s="29">
        <v>19.391255723269296</v>
      </c>
      <c r="R34" s="29">
        <v>1922.3258586620439</v>
      </c>
      <c r="S34" s="29">
        <v>38.098536155691136</v>
      </c>
      <c r="T34" s="45">
        <f t="shared" si="0"/>
        <v>0.38387096604272597</v>
      </c>
    </row>
    <row r="35" spans="1:20" x14ac:dyDescent="0.25">
      <c r="A35" s="47" t="s">
        <v>62</v>
      </c>
      <c r="B35" s="48">
        <v>2.6970309829547645E-3</v>
      </c>
      <c r="C35" s="49">
        <v>236.28108249912057</v>
      </c>
      <c r="D35" s="49">
        <v>147.6778830565263</v>
      </c>
      <c r="E35" s="49">
        <v>634.0803353549735</v>
      </c>
      <c r="F35" s="50">
        <v>0.11561890177696027</v>
      </c>
      <c r="G35" s="50">
        <v>5.0916861352723656E-4</v>
      </c>
      <c r="H35" s="50">
        <v>5.780579781249604</v>
      </c>
      <c r="I35" s="50">
        <v>0.13127097064052851</v>
      </c>
      <c r="J35" s="50">
        <v>0.36261125918401399</v>
      </c>
      <c r="K35" s="50">
        <v>8.3320576906494252E-3</v>
      </c>
      <c r="L35" s="51">
        <v>0.98148583189419991</v>
      </c>
      <c r="M35" s="53">
        <v>105.54019257145096</v>
      </c>
      <c r="N35" s="49">
        <v>1889.5493762450533</v>
      </c>
      <c r="O35" s="49">
        <v>7.9043020988224271</v>
      </c>
      <c r="P35" s="49">
        <v>1943.5067388484342</v>
      </c>
      <c r="Q35" s="49">
        <v>19.469794288736921</v>
      </c>
      <c r="R35" s="49">
        <v>1994.5392576188694</v>
      </c>
      <c r="S35" s="49">
        <v>39.29832729525333</v>
      </c>
      <c r="T35" s="51">
        <f t="shared" si="0"/>
        <v>0.23290090359583956</v>
      </c>
    </row>
    <row r="36" spans="1:20" x14ac:dyDescent="0.25">
      <c r="A36" s="42" t="s">
        <v>63</v>
      </c>
      <c r="B36" s="43">
        <v>1.8872312751027213E-3</v>
      </c>
      <c r="C36" s="29">
        <v>331.45407606589436</v>
      </c>
      <c r="D36" s="29">
        <v>172.65831194674794</v>
      </c>
      <c r="E36" s="29">
        <v>996.93330453495207</v>
      </c>
      <c r="F36" s="44">
        <v>0.11573523900727502</v>
      </c>
      <c r="G36" s="44">
        <v>5.0156975683720033E-4</v>
      </c>
      <c r="H36" s="44">
        <v>5.2663895861689891</v>
      </c>
      <c r="I36" s="44">
        <v>0.11951847968828867</v>
      </c>
      <c r="J36" s="44">
        <v>0.33002443461794012</v>
      </c>
      <c r="K36" s="44">
        <v>7.5819498191727628E-3</v>
      </c>
      <c r="L36" s="45">
        <v>0.98206354441105892</v>
      </c>
      <c r="M36" s="29">
        <v>97.194866167911869</v>
      </c>
      <c r="N36" s="29">
        <v>1891.3591118130955</v>
      </c>
      <c r="O36" s="29">
        <v>7.7771583234782611</v>
      </c>
      <c r="P36" s="29">
        <v>1863.4313501723607</v>
      </c>
      <c r="Q36" s="29">
        <v>19.183969914427053</v>
      </c>
      <c r="R36" s="29">
        <v>1838.5000093994479</v>
      </c>
      <c r="S36" s="29">
        <v>36.644141388438129</v>
      </c>
      <c r="T36" s="45">
        <f t="shared" si="0"/>
        <v>0.17318943118997246</v>
      </c>
    </row>
    <row r="37" spans="1:20" x14ac:dyDescent="0.25">
      <c r="A37" s="42" t="s">
        <v>64</v>
      </c>
      <c r="B37" s="43">
        <v>1.4004246366421049E-3</v>
      </c>
      <c r="C37" s="29">
        <v>460.72130834769229</v>
      </c>
      <c r="D37" s="29">
        <v>397.34958749144363</v>
      </c>
      <c r="E37" s="29">
        <v>1277.4401585341561</v>
      </c>
      <c r="F37" s="44">
        <v>0.11588904889888675</v>
      </c>
      <c r="G37" s="44">
        <v>5.0965228257691736E-4</v>
      </c>
      <c r="H37" s="44">
        <v>5.5640618847234302</v>
      </c>
      <c r="I37" s="44">
        <v>0.12631890231316556</v>
      </c>
      <c r="J37" s="44">
        <v>0.34821564391277771</v>
      </c>
      <c r="K37" s="44">
        <v>8.0007417769244957E-3</v>
      </c>
      <c r="L37" s="45">
        <v>0.98153332818740935</v>
      </c>
      <c r="M37" s="29">
        <v>101.69884993327823</v>
      </c>
      <c r="N37" s="29">
        <v>1893.7483790899137</v>
      </c>
      <c r="O37" s="29">
        <v>7.8894368207586467</v>
      </c>
      <c r="P37" s="29">
        <v>1910.5545017835693</v>
      </c>
      <c r="Q37" s="29">
        <v>19.354409583514325</v>
      </c>
      <c r="R37" s="29">
        <v>1926.0723476217654</v>
      </c>
      <c r="S37" s="29">
        <v>38.142016630069065</v>
      </c>
      <c r="T37" s="45">
        <f t="shared" si="0"/>
        <v>0.31105142956159798</v>
      </c>
    </row>
    <row r="38" spans="1:20" x14ac:dyDescent="0.25">
      <c r="A38" s="42" t="s">
        <v>65</v>
      </c>
      <c r="B38" s="43">
        <v>1.8921600663779176E-3</v>
      </c>
      <c r="C38" s="29">
        <v>337.13236705758897</v>
      </c>
      <c r="D38" s="29">
        <v>253.32345947710064</v>
      </c>
      <c r="E38" s="29">
        <v>990.00323468643739</v>
      </c>
      <c r="F38" s="44">
        <v>0.11590520395110428</v>
      </c>
      <c r="G38" s="44">
        <v>4.7892632114931999E-4</v>
      </c>
      <c r="H38" s="44">
        <v>5.263256527650678</v>
      </c>
      <c r="I38" s="44">
        <v>0.11925719640014898</v>
      </c>
      <c r="J38" s="44">
        <v>0.3293444335170112</v>
      </c>
      <c r="K38" s="44">
        <v>7.5639580974632172E-3</v>
      </c>
      <c r="L38" s="45">
        <v>0.98368643881703166</v>
      </c>
      <c r="M38" s="29">
        <v>96.885360246787982</v>
      </c>
      <c r="N38" s="29">
        <v>1893.9991063867428</v>
      </c>
      <c r="O38" s="29">
        <v>7.4137343600293661</v>
      </c>
      <c r="P38" s="29">
        <v>1862.9235537730435</v>
      </c>
      <c r="Q38" s="29">
        <v>19.151909895287645</v>
      </c>
      <c r="R38" s="29">
        <v>1835.2033107812604</v>
      </c>
      <c r="S38" s="29">
        <v>36.57607943523999</v>
      </c>
      <c r="T38" s="45">
        <f t="shared" si="0"/>
        <v>0.25588144624328979</v>
      </c>
    </row>
    <row r="39" spans="1:20" x14ac:dyDescent="0.25">
      <c r="A39" s="42" t="s">
        <v>66</v>
      </c>
      <c r="B39" s="43">
        <v>1.7464960289318304E-3</v>
      </c>
      <c r="C39" s="29">
        <v>364.82159274518102</v>
      </c>
      <c r="D39" s="29">
        <v>260.04359790535085</v>
      </c>
      <c r="E39" s="29">
        <v>1009.7705406553996</v>
      </c>
      <c r="F39" s="44">
        <v>0.11621634889484161</v>
      </c>
      <c r="G39" s="44">
        <v>5.180739127305118E-4</v>
      </c>
      <c r="H39" s="44">
        <v>5.6674084348951741</v>
      </c>
      <c r="I39" s="44">
        <v>0.12876751463691991</v>
      </c>
      <c r="J39" s="44">
        <v>0.35368448582424583</v>
      </c>
      <c r="K39" s="44">
        <v>8.1271736107206768E-3</v>
      </c>
      <c r="L39" s="45">
        <v>0.98103216629349022</v>
      </c>
      <c r="M39" s="29">
        <v>102.79951692793838</v>
      </c>
      <c r="N39" s="29">
        <v>1898.8198250493456</v>
      </c>
      <c r="O39" s="29">
        <v>7.9920888108811141</v>
      </c>
      <c r="P39" s="29">
        <v>1926.4164531965682</v>
      </c>
      <c r="Q39" s="29">
        <v>19.423109818345438</v>
      </c>
      <c r="R39" s="29">
        <v>1952.1684033672584</v>
      </c>
      <c r="S39" s="29">
        <v>38.586895986506761</v>
      </c>
      <c r="T39" s="45">
        <f t="shared" si="0"/>
        <v>0.25752741581920929</v>
      </c>
    </row>
    <row r="40" spans="1:20" x14ac:dyDescent="0.25">
      <c r="A40" s="47" t="s">
        <v>67</v>
      </c>
      <c r="B40" s="48">
        <v>0.17104219578130406</v>
      </c>
      <c r="C40" s="49">
        <v>672.17881864741264</v>
      </c>
      <c r="D40" s="49">
        <v>520.72966225795722</v>
      </c>
      <c r="E40" s="49">
        <v>1747.5095200264598</v>
      </c>
      <c r="F40" s="50">
        <v>0.11622354342830986</v>
      </c>
      <c r="G40" s="50">
        <v>5.0669054765478075E-4</v>
      </c>
      <c r="H40" s="50">
        <v>5.9139450985741657</v>
      </c>
      <c r="I40" s="50">
        <v>0.13427111508641729</v>
      </c>
      <c r="J40" s="50">
        <v>0.36904718896957089</v>
      </c>
      <c r="K40" s="50">
        <v>8.4792498844392661E-3</v>
      </c>
      <c r="L40" s="51">
        <v>0.98185345761571374</v>
      </c>
      <c r="M40" s="53">
        <v>105.632101843727</v>
      </c>
      <c r="N40" s="49">
        <v>1898.9311079007362</v>
      </c>
      <c r="O40" s="49">
        <v>7.8163595852699927</v>
      </c>
      <c r="P40" s="49">
        <v>1963.2841558114646</v>
      </c>
      <c r="Q40" s="49">
        <v>19.530044798231756</v>
      </c>
      <c r="R40" s="49">
        <v>2024.9154899334178</v>
      </c>
      <c r="S40" s="49">
        <v>39.8029965851008</v>
      </c>
      <c r="T40" s="51">
        <f t="shared" si="0"/>
        <v>0.29798387722092218</v>
      </c>
    </row>
    <row r="41" spans="1:20" x14ac:dyDescent="0.25">
      <c r="A41" s="42" t="s">
        <v>68</v>
      </c>
      <c r="B41" s="43">
        <v>6.9783787818831556E-4</v>
      </c>
      <c r="C41" s="29">
        <v>1007.3911389612634</v>
      </c>
      <c r="D41" s="29">
        <v>1704.4831828325234</v>
      </c>
      <c r="E41" s="29">
        <v>2501.5816748995517</v>
      </c>
      <c r="F41" s="44">
        <v>0.11623454562936118</v>
      </c>
      <c r="G41" s="44">
        <v>4.5029088116326155E-4</v>
      </c>
      <c r="H41" s="44">
        <v>5.6459120328110242</v>
      </c>
      <c r="I41" s="44">
        <v>0.12766058934059921</v>
      </c>
      <c r="J41" s="44">
        <v>0.35228780549684824</v>
      </c>
      <c r="K41" s="44">
        <v>8.0875906957374559E-3</v>
      </c>
      <c r="L41" s="45">
        <v>0.9856596547166897</v>
      </c>
      <c r="M41" s="29">
        <v>102.43992178184602</v>
      </c>
      <c r="N41" s="29">
        <v>1899.1012704125117</v>
      </c>
      <c r="O41" s="29">
        <v>6.9475639101640354</v>
      </c>
      <c r="P41" s="29">
        <v>1923.1374663497143</v>
      </c>
      <c r="Q41" s="29">
        <v>19.319416923592598</v>
      </c>
      <c r="R41" s="29">
        <v>1945.5138040582924</v>
      </c>
      <c r="S41" s="29">
        <v>38.439061513468914</v>
      </c>
      <c r="T41" s="45">
        <f t="shared" si="0"/>
        <v>0.68136219574000723</v>
      </c>
    </row>
    <row r="42" spans="1:20" x14ac:dyDescent="0.25">
      <c r="A42" s="42" t="s">
        <v>69</v>
      </c>
      <c r="B42" s="43">
        <v>1.0673712320688278E-3</v>
      </c>
      <c r="C42" s="29">
        <v>608.54816572563095</v>
      </c>
      <c r="D42" s="29">
        <v>598.54159205203143</v>
      </c>
      <c r="E42" s="29">
        <v>1701.1623430997477</v>
      </c>
      <c r="F42" s="44">
        <v>0.11653166077136935</v>
      </c>
      <c r="G42" s="44">
        <v>5.0295477861760551E-4</v>
      </c>
      <c r="H42" s="44">
        <v>5.508650625762666</v>
      </c>
      <c r="I42" s="44">
        <v>0.12498633020618467</v>
      </c>
      <c r="J42" s="44">
        <v>0.34284673536031884</v>
      </c>
      <c r="K42" s="44">
        <v>7.8759855350484589E-3</v>
      </c>
      <c r="L42" s="45">
        <v>0.98220722473300981</v>
      </c>
      <c r="M42" s="29">
        <v>99.818677333224059</v>
      </c>
      <c r="N42" s="29">
        <v>1903.689136320517</v>
      </c>
      <c r="O42" s="29">
        <v>7.7340334471039114</v>
      </c>
      <c r="P42" s="29">
        <v>1901.9466493242714</v>
      </c>
      <c r="Q42" s="29">
        <v>19.313658612398967</v>
      </c>
      <c r="R42" s="29">
        <v>1900.3499753554818</v>
      </c>
      <c r="S42" s="29">
        <v>37.698682266882543</v>
      </c>
      <c r="T42" s="45">
        <f t="shared" si="0"/>
        <v>0.35184272358239943</v>
      </c>
    </row>
    <row r="43" spans="1:20" x14ac:dyDescent="0.25">
      <c r="A43" s="42" t="s">
        <v>70</v>
      </c>
      <c r="B43" s="43">
        <v>2.8270192659603419E-3</v>
      </c>
      <c r="C43" s="29">
        <v>222.92105435748226</v>
      </c>
      <c r="D43" s="29">
        <v>125.28398771692991</v>
      </c>
      <c r="E43" s="29">
        <v>656.0741206891646</v>
      </c>
      <c r="F43" s="44">
        <v>0.11665791683041876</v>
      </c>
      <c r="G43" s="44">
        <v>5.2672311228446373E-4</v>
      </c>
      <c r="H43" s="44">
        <v>5.3882699901881645</v>
      </c>
      <c r="I43" s="44">
        <v>0.12244044721371256</v>
      </c>
      <c r="J43" s="44">
        <v>0.33499155372278178</v>
      </c>
      <c r="K43" s="44">
        <v>7.6982080342346245E-3</v>
      </c>
      <c r="L43" s="45">
        <v>0.98054335470201015</v>
      </c>
      <c r="M43" s="29">
        <v>97.72276020714358</v>
      </c>
      <c r="N43" s="29">
        <v>1905.6344046293143</v>
      </c>
      <c r="O43" s="29">
        <v>8.0879109528987101</v>
      </c>
      <c r="P43" s="29">
        <v>1882.990805375229</v>
      </c>
      <c r="Q43" s="29">
        <v>19.277134347036508</v>
      </c>
      <c r="R43" s="29">
        <v>1862.5299921533233</v>
      </c>
      <c r="S43" s="29">
        <v>37.066378203838894</v>
      </c>
      <c r="T43" s="45">
        <f t="shared" si="0"/>
        <v>0.19096011222836676</v>
      </c>
    </row>
    <row r="44" spans="1:20" x14ac:dyDescent="0.25">
      <c r="A44" s="42" t="s">
        <v>71</v>
      </c>
      <c r="B44" s="43">
        <v>5.701346260548497E-4</v>
      </c>
      <c r="C44" s="29">
        <v>1129.8096981332314</v>
      </c>
      <c r="D44" s="29">
        <v>903.40025515556226</v>
      </c>
      <c r="E44" s="29">
        <v>3056.8712661040408</v>
      </c>
      <c r="F44" s="44">
        <v>0.11673554687312192</v>
      </c>
      <c r="G44" s="44">
        <v>4.5839971503300195E-4</v>
      </c>
      <c r="H44" s="44">
        <v>5.7013180328445143</v>
      </c>
      <c r="I44" s="44">
        <v>0.12899979202981821</v>
      </c>
      <c r="J44" s="44">
        <v>0.35421819910162872</v>
      </c>
      <c r="K44" s="44">
        <v>8.1328267447817147E-3</v>
      </c>
      <c r="L44" s="45">
        <v>0.98526596070203987</v>
      </c>
      <c r="M44" s="29">
        <v>102.50775737424327</v>
      </c>
      <c r="N44" s="29">
        <v>1906.8292074529361</v>
      </c>
      <c r="O44" s="29">
        <v>7.0356161628335485</v>
      </c>
      <c r="P44" s="29">
        <v>1931.5674756256237</v>
      </c>
      <c r="Q44" s="29">
        <v>19.360286121450144</v>
      </c>
      <c r="R44" s="29">
        <v>1954.7095115866969</v>
      </c>
      <c r="S44" s="29">
        <v>38.598483572136729</v>
      </c>
      <c r="T44" s="45">
        <f t="shared" si="0"/>
        <v>0.29553101079946326</v>
      </c>
    </row>
    <row r="45" spans="1:20" x14ac:dyDescent="0.25">
      <c r="A45" s="42" t="s">
        <v>72</v>
      </c>
      <c r="B45" s="43">
        <v>1.2519343944819303E-3</v>
      </c>
      <c r="C45" s="29">
        <v>514.49284832730154</v>
      </c>
      <c r="D45" s="29">
        <v>433.12769539851104</v>
      </c>
      <c r="E45" s="29">
        <v>1398.2103628456098</v>
      </c>
      <c r="F45" s="44">
        <v>0.11708022626941451</v>
      </c>
      <c r="G45" s="44">
        <v>5.195279317723601E-4</v>
      </c>
      <c r="H45" s="44">
        <v>5.7597658491105346</v>
      </c>
      <c r="I45" s="44">
        <v>0.13084067325589907</v>
      </c>
      <c r="J45" s="44">
        <v>0.35679601951437256</v>
      </c>
      <c r="K45" s="44">
        <v>8.198358179833401E-3</v>
      </c>
      <c r="L45" s="45">
        <v>0.98120396921319453</v>
      </c>
      <c r="M45" s="29">
        <v>102.86127977253483</v>
      </c>
      <c r="N45" s="29">
        <v>1912.1225389419778</v>
      </c>
      <c r="O45" s="29">
        <v>7.9428969555274307</v>
      </c>
      <c r="P45" s="29">
        <v>1940.3850857992907</v>
      </c>
      <c r="Q45" s="29">
        <v>19.465765114294982</v>
      </c>
      <c r="R45" s="29">
        <v>1966.9689110113486</v>
      </c>
      <c r="S45" s="29">
        <v>38.834858355914776</v>
      </c>
      <c r="T45" s="45">
        <f t="shared" si="0"/>
        <v>0.30977291179348593</v>
      </c>
    </row>
    <row r="46" spans="1:20" x14ac:dyDescent="0.25">
      <c r="A46" s="47" t="s">
        <v>73</v>
      </c>
      <c r="B46" s="48">
        <v>1.6060214743063889E-3</v>
      </c>
      <c r="C46" s="49">
        <v>417.13503812834256</v>
      </c>
      <c r="D46" s="49">
        <v>470.78774511569952</v>
      </c>
      <c r="E46" s="49">
        <v>998.1080135227993</v>
      </c>
      <c r="F46" s="50">
        <v>0.11723746469831195</v>
      </c>
      <c r="G46" s="50">
        <v>5.1193441234551745E-4</v>
      </c>
      <c r="H46" s="50">
        <v>6.2695514772534588</v>
      </c>
      <c r="I46" s="50">
        <v>0.14228763420534304</v>
      </c>
      <c r="J46" s="50">
        <v>0.38785445099760724</v>
      </c>
      <c r="K46" s="50">
        <v>8.9109059832193343E-3</v>
      </c>
      <c r="L46" s="51">
        <v>0.9817906405643102</v>
      </c>
      <c r="M46" s="52">
        <v>110.34996534395253</v>
      </c>
      <c r="N46" s="49">
        <v>1914.5310126144257</v>
      </c>
      <c r="O46" s="49">
        <v>7.8144035298023482</v>
      </c>
      <c r="P46" s="49">
        <v>2014.2098742234177</v>
      </c>
      <c r="Q46" s="49">
        <v>19.68219227654572</v>
      </c>
      <c r="R46" s="49">
        <v>2112.8702284771175</v>
      </c>
      <c r="S46" s="49">
        <v>41.257759225254631</v>
      </c>
      <c r="T46" s="51">
        <f t="shared" si="0"/>
        <v>0.47168015759543397</v>
      </c>
    </row>
    <row r="47" spans="1:20" x14ac:dyDescent="0.25">
      <c r="A47" s="42" t="s">
        <v>74</v>
      </c>
      <c r="B47" s="43">
        <v>2.2954921297004488E-3</v>
      </c>
      <c r="C47" s="29">
        <v>281.57688569844328</v>
      </c>
      <c r="D47" s="29">
        <v>214.50727320506329</v>
      </c>
      <c r="E47" s="29">
        <v>745.93579236056075</v>
      </c>
      <c r="F47" s="44">
        <v>0.11731208513459797</v>
      </c>
      <c r="G47" s="44">
        <v>5.2781361735663632E-4</v>
      </c>
      <c r="H47" s="44">
        <v>5.8769008174363426</v>
      </c>
      <c r="I47" s="44">
        <v>0.13350862232220259</v>
      </c>
      <c r="J47" s="44">
        <v>0.36333257139775854</v>
      </c>
      <c r="K47" s="44">
        <v>8.3492246748056616E-3</v>
      </c>
      <c r="L47" s="45">
        <v>0.98067732622305925</v>
      </c>
      <c r="M47" s="29">
        <v>104.28192419555862</v>
      </c>
      <c r="N47" s="29">
        <v>1915.6726278305043</v>
      </c>
      <c r="O47" s="29">
        <v>8.0499306397709915</v>
      </c>
      <c r="P47" s="29">
        <v>1957.8292002584938</v>
      </c>
      <c r="Q47" s="29">
        <v>19.523805067153717</v>
      </c>
      <c r="R47" s="29">
        <v>1997.9508300370339</v>
      </c>
      <c r="S47" s="29">
        <v>39.358277738246215</v>
      </c>
      <c r="T47" s="45">
        <f t="shared" si="0"/>
        <v>0.28756801242402047</v>
      </c>
    </row>
    <row r="48" spans="1:20" x14ac:dyDescent="0.25">
      <c r="A48" s="47" t="s">
        <v>75</v>
      </c>
      <c r="B48" s="48">
        <v>2.6683271559529826E-3</v>
      </c>
      <c r="C48" s="49">
        <v>240.53445263917291</v>
      </c>
      <c r="D48" s="49">
        <v>169.45431359127215</v>
      </c>
      <c r="E48" s="49">
        <v>605.64517812933991</v>
      </c>
      <c r="F48" s="50">
        <v>0.11755918257194103</v>
      </c>
      <c r="G48" s="50">
        <v>4.8941165359618784E-4</v>
      </c>
      <c r="H48" s="50">
        <v>6.1641591263409854</v>
      </c>
      <c r="I48" s="50">
        <v>0.13968468380450136</v>
      </c>
      <c r="J48" s="50">
        <v>0.38029096634638976</v>
      </c>
      <c r="K48" s="50">
        <v>8.7347345635284089E-3</v>
      </c>
      <c r="L48" s="51">
        <v>0.98344166179550974</v>
      </c>
      <c r="M48" s="52">
        <v>108.22604566470943</v>
      </c>
      <c r="N48" s="49">
        <v>1919.446682792071</v>
      </c>
      <c r="O48" s="49">
        <v>7.4467337498479083</v>
      </c>
      <c r="P48" s="49">
        <v>1999.3813229346381</v>
      </c>
      <c r="Q48" s="49">
        <v>19.607110746517264</v>
      </c>
      <c r="R48" s="49">
        <v>2077.64268894721</v>
      </c>
      <c r="S48" s="49">
        <v>40.665557795173754</v>
      </c>
      <c r="T48" s="51">
        <f t="shared" si="0"/>
        <v>0.27979140214517478</v>
      </c>
    </row>
    <row r="49" spans="1:20" x14ac:dyDescent="0.25">
      <c r="A49" s="47" t="s">
        <v>76</v>
      </c>
      <c r="B49" s="48">
        <v>8.1291734050937856E-2</v>
      </c>
      <c r="C49" s="49">
        <v>800.46789050994789</v>
      </c>
      <c r="D49" s="49">
        <v>1107.9083866496846</v>
      </c>
      <c r="E49" s="49">
        <v>1868.5412235922188</v>
      </c>
      <c r="F49" s="50">
        <v>0.11794622868246699</v>
      </c>
      <c r="G49" s="50">
        <v>4.6660157656819897E-4</v>
      </c>
      <c r="H49" s="50">
        <v>6.1965471786312474</v>
      </c>
      <c r="I49" s="50">
        <v>0.1401918857269506</v>
      </c>
      <c r="J49" s="50">
        <v>0.38103461159727886</v>
      </c>
      <c r="K49" s="50">
        <v>8.7489085924100478E-3</v>
      </c>
      <c r="L49" s="51">
        <v>0.98504543766099129</v>
      </c>
      <c r="M49" s="52">
        <v>107.62109106451439</v>
      </c>
      <c r="N49" s="49">
        <v>1925.3389543523417</v>
      </c>
      <c r="O49" s="49">
        <v>7.072312211294502</v>
      </c>
      <c r="P49" s="49">
        <v>2003.9613671864824</v>
      </c>
      <c r="Q49" s="49">
        <v>19.589909402473268</v>
      </c>
      <c r="R49" s="49">
        <v>2081.1148223645628</v>
      </c>
      <c r="S49" s="49">
        <v>40.709475092354296</v>
      </c>
      <c r="T49" s="51">
        <f t="shared" si="0"/>
        <v>0.59292691681683185</v>
      </c>
    </row>
    <row r="50" spans="1:20" x14ac:dyDescent="0.25">
      <c r="A50" s="47" t="s">
        <v>77</v>
      </c>
      <c r="B50" s="48">
        <v>5.4850987165278682E-4</v>
      </c>
      <c r="C50" s="49">
        <v>1261.1848583676656</v>
      </c>
      <c r="D50" s="49">
        <v>1590.5650932780072</v>
      </c>
      <c r="E50" s="49">
        <v>3045.3938261059816</v>
      </c>
      <c r="F50" s="50">
        <v>0.1220657475423178</v>
      </c>
      <c r="G50" s="50">
        <v>4.7569615194454479E-4</v>
      </c>
      <c r="H50" s="50">
        <v>6.2041696435781661</v>
      </c>
      <c r="I50" s="50">
        <v>0.14029176841907245</v>
      </c>
      <c r="J50" s="50">
        <v>0.36862821608071317</v>
      </c>
      <c r="K50" s="50">
        <v>8.4627729502430964E-3</v>
      </c>
      <c r="L50" s="51">
        <v>0.98548716183913176</v>
      </c>
      <c r="M50" s="49">
        <v>101.82465861826995</v>
      </c>
      <c r="N50" s="49">
        <v>1986.6383009667124</v>
      </c>
      <c r="O50" s="49">
        <v>6.9171606840284312</v>
      </c>
      <c r="P50" s="49">
        <v>2005.036275130235</v>
      </c>
      <c r="Q50" s="49">
        <v>19.583189535005886</v>
      </c>
      <c r="R50" s="49">
        <v>2022.9423759632546</v>
      </c>
      <c r="S50" s="49">
        <v>39.738012698263447</v>
      </c>
      <c r="T50" s="51">
        <f t="shared" si="0"/>
        <v>0.52228551842564042</v>
      </c>
    </row>
    <row r="51" spans="1:20" x14ac:dyDescent="0.25">
      <c r="A51" s="47" t="s">
        <v>78</v>
      </c>
      <c r="B51" s="48">
        <v>7.7524681317265936E-4</v>
      </c>
      <c r="C51" s="49">
        <v>862.15617416812245</v>
      </c>
      <c r="D51" s="49">
        <v>942.82784522823079</v>
      </c>
      <c r="E51" s="49">
        <v>2291.3916307736517</v>
      </c>
      <c r="F51" s="50">
        <v>0.12225399129679654</v>
      </c>
      <c r="G51" s="50">
        <v>5.2831812364913526E-4</v>
      </c>
      <c r="H51" s="50">
        <v>5.9150319756482537</v>
      </c>
      <c r="I51" s="50">
        <v>0.13420766382114033</v>
      </c>
      <c r="J51" s="50">
        <v>0.35090760076345051</v>
      </c>
      <c r="K51" s="50">
        <v>8.0616943844085357E-3</v>
      </c>
      <c r="L51" s="51">
        <v>0.98216415580008043</v>
      </c>
      <c r="M51" s="49">
        <v>97.460401180475415</v>
      </c>
      <c r="N51" s="49">
        <v>1989.3794615534387</v>
      </c>
      <c r="O51" s="49">
        <v>7.6661157702089895</v>
      </c>
      <c r="P51" s="49">
        <v>1963.4437622029354</v>
      </c>
      <c r="Q51" s="49">
        <v>19.517864897779646</v>
      </c>
      <c r="R51" s="49">
        <v>1938.9309487307391</v>
      </c>
      <c r="S51" s="49">
        <v>38.35537651393679</v>
      </c>
      <c r="T51" s="51">
        <f t="shared" si="0"/>
        <v>0.41146516927353011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 sheet</vt:lpstr>
      <vt:lpstr>1. Whole-rock chemistry</vt:lpstr>
      <vt:lpstr>2. Mineral chemistry</vt:lpstr>
      <vt:lpstr>3. Nd isotope results</vt:lpstr>
      <vt:lpstr>4. U-Pb isotope results</vt:lpstr>
      <vt:lpstr>'3. Nd isotope results'!OLE_LINK1</vt:lpstr>
    </vt:vector>
  </TitlesOfParts>
  <Company>University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Karvinen, Seppo I</dc:creator>
  <cp:lastModifiedBy>Jussi Heinonen</cp:lastModifiedBy>
  <dcterms:created xsi:type="dcterms:W3CDTF">2024-08-23T11:14:05Z</dcterms:created>
  <dcterms:modified xsi:type="dcterms:W3CDTF">2025-05-25T20:09:40Z</dcterms:modified>
</cp:coreProperties>
</file>