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lsinkifi-my.sharepoint.com/personal/seppokar_ad_helsinki_fi/Documents/PhD/Projects/Apatite/Siilinjärvi/Writing/Submissions/Bulletin/Revision Feb 2024/Final publication files/"/>
    </mc:Choice>
  </mc:AlternateContent>
  <xr:revisionPtr revIDLastSave="638" documentId="8_{91FE909B-A386-4AFA-9822-BD706798076D}" xr6:coauthVersionLast="47" xr6:coauthVersionMax="47" xr10:uidLastSave="{612891B5-BA65-4CFF-B1BC-FE4A6E1E5FDD}"/>
  <bookViews>
    <workbookView xWindow="-120" yWindow="-120" windowWidth="29040" windowHeight="15840" xr2:uid="{CDD0CF96-E8F5-4E19-8E4C-8419C65DE955}"/>
  </bookViews>
  <sheets>
    <sheet name="0. Information" sheetId="5" r:id="rId1"/>
    <sheet name="1. Results" sheetId="1" r:id="rId2"/>
    <sheet name="2. EPMA analytical settings" sheetId="8" r:id="rId3"/>
    <sheet name="3. EPMA standards" sheetId="6" r:id="rId4"/>
    <sheet name="4. EPMA results" sheetId="3" r:id="rId5"/>
    <sheet name="5.LA-ICP-MS analytical settings" sheetId="9" r:id="rId6"/>
    <sheet name="6. LA-ICP-MS standards" sheetId="7" r:id="rId7"/>
    <sheet name="7. LA-ICP-MS results" sheetId="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6" l="1"/>
  <c r="C20" i="6"/>
  <c r="CA2" i="1"/>
  <c r="BT2" i="1"/>
  <c r="F25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BK19" i="6"/>
  <c r="BJ19" i="6"/>
  <c r="BI19" i="6"/>
  <c r="BH19" i="6"/>
  <c r="BG19" i="6"/>
  <c r="BF19" i="6"/>
  <c r="BE19" i="6"/>
  <c r="BD19" i="6"/>
  <c r="BC19" i="6"/>
  <c r="BB19" i="6"/>
  <c r="BA19" i="6"/>
  <c r="AY19" i="6"/>
  <c r="AX19" i="6"/>
  <c r="AW19" i="6"/>
  <c r="AV19" i="6"/>
  <c r="AU19" i="6"/>
  <c r="AT19" i="6"/>
  <c r="AS19" i="6"/>
  <c r="AR19" i="6"/>
  <c r="AQ19" i="6"/>
  <c r="AP19" i="6"/>
  <c r="AO19" i="6"/>
  <c r="AN19" i="6"/>
  <c r="AM19" i="6"/>
  <c r="AL19" i="6"/>
  <c r="AK19" i="6"/>
  <c r="AJ19" i="6"/>
  <c r="AI19" i="6"/>
  <c r="AH19" i="6"/>
  <c r="AG19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K18" i="6"/>
  <c r="BJ18" i="6"/>
  <c r="BI18" i="6"/>
  <c r="BH18" i="6"/>
  <c r="BG18" i="6"/>
  <c r="BF18" i="6"/>
  <c r="BE18" i="6"/>
  <c r="BD18" i="6"/>
  <c r="BC18" i="6"/>
  <c r="BB18" i="6"/>
  <c r="BA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N21" i="6" s="1"/>
  <c r="M18" i="6"/>
  <c r="M21" i="6" s="1"/>
  <c r="L18" i="6"/>
  <c r="L21" i="6" s="1"/>
  <c r="K18" i="6"/>
  <c r="K21" i="6" s="1"/>
  <c r="J18" i="6"/>
  <c r="J21" i="6" s="1"/>
  <c r="I18" i="6"/>
  <c r="I21" i="6" s="1"/>
  <c r="H18" i="6"/>
  <c r="H21" i="6" s="1"/>
  <c r="G18" i="6"/>
  <c r="G21" i="6" s="1"/>
  <c r="F18" i="6"/>
  <c r="F21" i="6" s="1"/>
  <c r="E18" i="6"/>
  <c r="E21" i="6" s="1"/>
  <c r="D18" i="6"/>
  <c r="D21" i="6" s="1"/>
  <c r="C18" i="6"/>
  <c r="M20" i="6" l="1"/>
  <c r="BI20" i="6"/>
  <c r="AM20" i="6"/>
  <c r="AB20" i="6"/>
  <c r="AN20" i="6"/>
  <c r="F20" i="6"/>
  <c r="R20" i="6"/>
  <c r="AD20" i="6"/>
  <c r="AP20" i="6"/>
  <c r="BC20" i="6"/>
  <c r="AV20" i="6"/>
  <c r="AA20" i="6"/>
  <c r="P20" i="6"/>
  <c r="BA20" i="6"/>
  <c r="G20" i="6"/>
  <c r="S20" i="6"/>
  <c r="AE20" i="6"/>
  <c r="AQ20" i="6"/>
  <c r="BD20" i="6"/>
  <c r="L20" i="6"/>
  <c r="AY20" i="6"/>
  <c r="D20" i="6"/>
  <c r="H20" i="6"/>
  <c r="T20" i="6"/>
  <c r="AF20" i="6"/>
  <c r="AR20" i="6"/>
  <c r="BE20" i="6"/>
  <c r="U20" i="6"/>
  <c r="AS20" i="6"/>
  <c r="J20" i="6"/>
  <c r="AH20" i="6"/>
  <c r="BG20" i="6"/>
  <c r="I20" i="6"/>
  <c r="AG20" i="6"/>
  <c r="BF20" i="6"/>
  <c r="V20" i="6"/>
  <c r="AT20" i="6"/>
  <c r="K20" i="6"/>
  <c r="W20" i="6"/>
  <c r="AI20" i="6"/>
  <c r="AU20" i="6"/>
  <c r="BH20" i="6"/>
  <c r="AJ20" i="6"/>
  <c r="Y20" i="6"/>
  <c r="AK20" i="6"/>
  <c r="AW20" i="6"/>
  <c r="BJ20" i="6"/>
  <c r="N20" i="6"/>
  <c r="Z20" i="6"/>
  <c r="AL20" i="6"/>
  <c r="AX20" i="6"/>
  <c r="BK20" i="6"/>
  <c r="X20" i="6"/>
  <c r="O20" i="6"/>
  <c r="E20" i="6"/>
  <c r="Q20" i="6"/>
  <c r="AC20" i="6"/>
  <c r="AO20" i="6"/>
  <c r="BB20" i="6"/>
  <c r="F41" i="6"/>
  <c r="F40" i="6"/>
  <c r="N2" i="3" l="1"/>
  <c r="P2" i="3" s="1"/>
  <c r="O2" i="3"/>
  <c r="N3" i="3"/>
  <c r="O3" i="3"/>
  <c r="P3" i="3"/>
  <c r="N4" i="3"/>
  <c r="P4" i="3" s="1"/>
  <c r="O4" i="3"/>
  <c r="N5" i="3"/>
  <c r="O5" i="3"/>
  <c r="P5" i="3"/>
  <c r="N6" i="3"/>
  <c r="O6" i="3"/>
  <c r="P6" i="3"/>
  <c r="N7" i="3"/>
  <c r="O7" i="3"/>
  <c r="P7" i="3"/>
  <c r="N8" i="3"/>
  <c r="P8" i="3" s="1"/>
  <c r="O8" i="3"/>
  <c r="N9" i="3"/>
  <c r="O9" i="3"/>
  <c r="P9" i="3"/>
  <c r="N10" i="3"/>
  <c r="O10" i="3"/>
  <c r="P10" i="3"/>
  <c r="N11" i="3"/>
  <c r="O11" i="3"/>
  <c r="P11" i="3"/>
  <c r="N12" i="3"/>
  <c r="P12" i="3" s="1"/>
  <c r="O12" i="3"/>
  <c r="N13" i="3"/>
  <c r="O13" i="3"/>
  <c r="P13" i="3"/>
  <c r="N14" i="3"/>
  <c r="O14" i="3"/>
  <c r="P14" i="3"/>
  <c r="N15" i="3"/>
  <c r="O15" i="3"/>
  <c r="P15" i="3"/>
  <c r="N16" i="3"/>
  <c r="P16" i="3" s="1"/>
  <c r="O16" i="3"/>
  <c r="N17" i="3"/>
  <c r="O17" i="3"/>
  <c r="P17" i="3"/>
  <c r="N18" i="3"/>
  <c r="O18" i="3"/>
  <c r="P18" i="3"/>
  <c r="N19" i="3"/>
  <c r="O19" i="3"/>
  <c r="P19" i="3"/>
  <c r="N20" i="3"/>
  <c r="P20" i="3" s="1"/>
  <c r="O20" i="3"/>
  <c r="N21" i="3"/>
  <c r="O21" i="3"/>
  <c r="P21" i="3"/>
  <c r="N22" i="3"/>
  <c r="O22" i="3"/>
  <c r="P22" i="3"/>
  <c r="N23" i="3"/>
  <c r="O23" i="3"/>
  <c r="P23" i="3"/>
  <c r="N24" i="3"/>
  <c r="P24" i="3" s="1"/>
  <c r="O24" i="3"/>
  <c r="N25" i="3"/>
  <c r="O25" i="3"/>
  <c r="P25" i="3"/>
  <c r="N26" i="3"/>
  <c r="O26" i="3"/>
  <c r="P26" i="3"/>
  <c r="N27" i="3"/>
  <c r="O27" i="3"/>
  <c r="P27" i="3"/>
  <c r="N28" i="3"/>
  <c r="P28" i="3" s="1"/>
  <c r="O28" i="3"/>
  <c r="N29" i="3"/>
  <c r="O29" i="3"/>
  <c r="P29" i="3"/>
  <c r="N30" i="3"/>
  <c r="O30" i="3"/>
  <c r="P30" i="3"/>
  <c r="N31" i="3"/>
  <c r="O31" i="3"/>
  <c r="P31" i="3"/>
  <c r="N32" i="3"/>
  <c r="P32" i="3" s="1"/>
  <c r="O32" i="3"/>
  <c r="N33" i="3"/>
  <c r="O33" i="3"/>
  <c r="P33" i="3"/>
  <c r="N34" i="3"/>
  <c r="O34" i="3"/>
  <c r="P34" i="3"/>
  <c r="N35" i="3"/>
  <c r="O35" i="3"/>
  <c r="P35" i="3"/>
  <c r="N36" i="3"/>
  <c r="P36" i="3" s="1"/>
  <c r="O36" i="3"/>
  <c r="N37" i="3"/>
  <c r="O37" i="3"/>
  <c r="P37" i="3"/>
  <c r="N38" i="3"/>
  <c r="O38" i="3"/>
  <c r="P38" i="3"/>
  <c r="N39" i="3"/>
  <c r="O39" i="3"/>
  <c r="P39" i="3"/>
  <c r="N40" i="3"/>
  <c r="P40" i="3" s="1"/>
  <c r="O40" i="3"/>
  <c r="N41" i="3"/>
  <c r="O41" i="3"/>
  <c r="P41" i="3"/>
  <c r="N42" i="3"/>
  <c r="O42" i="3"/>
  <c r="P42" i="3"/>
  <c r="N43" i="3"/>
  <c r="O43" i="3"/>
  <c r="P43" i="3"/>
  <c r="N44" i="3"/>
  <c r="P44" i="3" s="1"/>
  <c r="O44" i="3"/>
  <c r="N45" i="3"/>
  <c r="O45" i="3"/>
  <c r="P45" i="3"/>
  <c r="N46" i="3"/>
  <c r="O46" i="3"/>
  <c r="P46" i="3"/>
  <c r="N47" i="3"/>
  <c r="O47" i="3"/>
  <c r="P47" i="3"/>
  <c r="N48" i="3"/>
  <c r="P48" i="3" s="1"/>
  <c r="O48" i="3"/>
  <c r="N49" i="3"/>
  <c r="O49" i="3"/>
  <c r="P49" i="3"/>
  <c r="N50" i="3"/>
  <c r="O50" i="3"/>
  <c r="P50" i="3"/>
  <c r="N51" i="3"/>
  <c r="O51" i="3"/>
  <c r="P51" i="3"/>
  <c r="N52" i="3"/>
  <c r="P52" i="3" s="1"/>
  <c r="O52" i="3"/>
  <c r="N53" i="3"/>
  <c r="O53" i="3"/>
  <c r="P53" i="3"/>
  <c r="N54" i="3"/>
  <c r="O54" i="3"/>
  <c r="P54" i="3"/>
  <c r="N55" i="3"/>
  <c r="O55" i="3"/>
  <c r="P55" i="3"/>
  <c r="N56" i="3"/>
  <c r="P56" i="3" s="1"/>
  <c r="O56" i="3"/>
  <c r="N57" i="3"/>
  <c r="O57" i="3"/>
  <c r="P57" i="3"/>
  <c r="N58" i="3"/>
  <c r="O58" i="3"/>
  <c r="P58" i="3"/>
  <c r="N59" i="3"/>
  <c r="O59" i="3"/>
  <c r="P59" i="3"/>
  <c r="N60" i="3"/>
  <c r="P60" i="3" s="1"/>
  <c r="O60" i="3"/>
  <c r="N61" i="3"/>
  <c r="O61" i="3"/>
  <c r="P61" i="3"/>
  <c r="N62" i="3"/>
  <c r="O62" i="3"/>
  <c r="P62" i="3"/>
  <c r="N63" i="3"/>
  <c r="O63" i="3"/>
  <c r="P63" i="3"/>
  <c r="N64" i="3"/>
  <c r="P64" i="3" s="1"/>
  <c r="O64" i="3"/>
  <c r="N65" i="3"/>
  <c r="O65" i="3"/>
  <c r="P65" i="3"/>
  <c r="N66" i="3"/>
  <c r="O66" i="3"/>
  <c r="P66" i="3"/>
  <c r="N67" i="3"/>
  <c r="O67" i="3"/>
  <c r="P67" i="3"/>
  <c r="N68" i="3"/>
  <c r="P68" i="3" s="1"/>
  <c r="O68" i="3"/>
  <c r="N69" i="3"/>
  <c r="O69" i="3"/>
  <c r="P69" i="3"/>
  <c r="N70" i="3"/>
  <c r="O70" i="3"/>
  <c r="P70" i="3"/>
  <c r="N71" i="3"/>
  <c r="O71" i="3"/>
  <c r="P71" i="3"/>
  <c r="N72" i="3"/>
  <c r="P72" i="3" s="1"/>
  <c r="O72" i="3"/>
  <c r="N73" i="3"/>
  <c r="O73" i="3"/>
  <c r="P73" i="3"/>
  <c r="N74" i="3"/>
  <c r="O74" i="3"/>
  <c r="P74" i="3"/>
  <c r="N75" i="3"/>
  <c r="O75" i="3"/>
  <c r="P75" i="3"/>
  <c r="N76" i="3"/>
  <c r="P76" i="3" s="1"/>
  <c r="O76" i="3"/>
  <c r="N77" i="3"/>
  <c r="O77" i="3"/>
  <c r="P77" i="3"/>
  <c r="N78" i="3"/>
  <c r="O78" i="3"/>
  <c r="P78" i="3"/>
  <c r="N79" i="3"/>
  <c r="O79" i="3"/>
  <c r="P79" i="3"/>
  <c r="N80" i="3"/>
  <c r="P80" i="3" s="1"/>
  <c r="O80" i="3"/>
  <c r="N81" i="3"/>
  <c r="O81" i="3"/>
  <c r="P81" i="3"/>
  <c r="N82" i="3"/>
  <c r="O82" i="3"/>
  <c r="P82" i="3"/>
  <c r="N83" i="3"/>
  <c r="O83" i="3"/>
  <c r="P83" i="3"/>
  <c r="N84" i="3"/>
  <c r="P84" i="3" s="1"/>
  <c r="O84" i="3"/>
  <c r="N85" i="3"/>
  <c r="O85" i="3"/>
  <c r="P85" i="3"/>
  <c r="N86" i="3"/>
  <c r="O86" i="3"/>
  <c r="P86" i="3"/>
  <c r="N87" i="3"/>
  <c r="O87" i="3"/>
  <c r="P87" i="3"/>
  <c r="N88" i="3"/>
  <c r="P88" i="3" s="1"/>
  <c r="O88" i="3"/>
  <c r="N89" i="3"/>
  <c r="O89" i="3"/>
  <c r="P89" i="3"/>
  <c r="N90" i="3"/>
  <c r="O90" i="3"/>
  <c r="P90" i="3"/>
  <c r="N91" i="3"/>
  <c r="O91" i="3"/>
  <c r="P91" i="3"/>
  <c r="N92" i="3"/>
  <c r="P92" i="3" s="1"/>
  <c r="O92" i="3"/>
  <c r="N93" i="3"/>
  <c r="O93" i="3"/>
  <c r="P93" i="3"/>
  <c r="N94" i="3"/>
  <c r="O94" i="3"/>
  <c r="P94" i="3"/>
  <c r="N95" i="3"/>
  <c r="O95" i="3"/>
  <c r="P95" i="3"/>
  <c r="N96" i="3"/>
  <c r="P96" i="3" s="1"/>
  <c r="O96" i="3"/>
  <c r="N97" i="3"/>
  <c r="O97" i="3"/>
  <c r="P97" i="3"/>
  <c r="N98" i="3"/>
  <c r="O98" i="3"/>
  <c r="P98" i="3"/>
  <c r="N99" i="3"/>
  <c r="O99" i="3"/>
  <c r="P99" i="3"/>
  <c r="N100" i="3"/>
  <c r="P100" i="3" s="1"/>
  <c r="O100" i="3"/>
  <c r="N101" i="3"/>
  <c r="O101" i="3"/>
  <c r="P101" i="3"/>
  <c r="N102" i="3"/>
  <c r="O102" i="3"/>
  <c r="P102" i="3"/>
  <c r="N103" i="3"/>
  <c r="O103" i="3"/>
  <c r="P103" i="3"/>
  <c r="N104" i="3"/>
  <c r="P104" i="3" s="1"/>
  <c r="O104" i="3"/>
  <c r="N105" i="3"/>
  <c r="O105" i="3"/>
  <c r="P105" i="3"/>
  <c r="N106" i="3"/>
  <c r="O106" i="3"/>
  <c r="P106" i="3"/>
  <c r="N107" i="3"/>
  <c r="O107" i="3"/>
  <c r="P107" i="3"/>
  <c r="N108" i="3"/>
  <c r="P108" i="3" s="1"/>
  <c r="O108" i="3"/>
  <c r="N109" i="3"/>
  <c r="O109" i="3"/>
  <c r="P109" i="3"/>
  <c r="N110" i="3"/>
  <c r="O110" i="3"/>
  <c r="P110" i="3"/>
  <c r="N111" i="3"/>
  <c r="O111" i="3"/>
  <c r="P111" i="3"/>
  <c r="N112" i="3"/>
  <c r="P112" i="3" s="1"/>
  <c r="O112" i="3"/>
  <c r="N113" i="3"/>
  <c r="O113" i="3"/>
  <c r="P113" i="3"/>
  <c r="N114" i="3"/>
  <c r="O114" i="3"/>
  <c r="P114" i="3"/>
  <c r="N115" i="3"/>
  <c r="O115" i="3"/>
  <c r="P115" i="3"/>
  <c r="N116" i="3"/>
  <c r="P116" i="3" s="1"/>
  <c r="O116" i="3"/>
  <c r="N117" i="3"/>
  <c r="O117" i="3"/>
  <c r="P117" i="3"/>
  <c r="N118" i="3"/>
  <c r="O118" i="3"/>
  <c r="P118" i="3"/>
  <c r="N119" i="3"/>
  <c r="O119" i="3"/>
  <c r="P119" i="3"/>
  <c r="N120" i="3"/>
  <c r="P120" i="3" s="1"/>
  <c r="O120" i="3"/>
  <c r="N121" i="3"/>
  <c r="O121" i="3"/>
  <c r="P121" i="3"/>
  <c r="N122" i="3"/>
  <c r="O122" i="3"/>
  <c r="P122" i="3"/>
  <c r="N123" i="3"/>
  <c r="O123" i="3"/>
  <c r="P123" i="3"/>
  <c r="N124" i="3"/>
  <c r="P124" i="3" s="1"/>
  <c r="O124" i="3"/>
  <c r="N125" i="3"/>
  <c r="O125" i="3"/>
  <c r="P125" i="3"/>
  <c r="N126" i="3"/>
  <c r="O126" i="3"/>
  <c r="P126" i="3"/>
  <c r="N127" i="3"/>
  <c r="O127" i="3"/>
  <c r="P127" i="3"/>
  <c r="N128" i="3"/>
  <c r="P128" i="3" s="1"/>
  <c r="O128" i="3"/>
  <c r="N129" i="3"/>
  <c r="O129" i="3"/>
  <c r="P129" i="3"/>
  <c r="N130" i="3"/>
  <c r="O130" i="3"/>
  <c r="P130" i="3"/>
  <c r="N131" i="3"/>
  <c r="O131" i="3"/>
  <c r="P131" i="3"/>
  <c r="N132" i="3"/>
  <c r="P132" i="3" s="1"/>
  <c r="O132" i="3"/>
  <c r="N133" i="3"/>
  <c r="O133" i="3"/>
  <c r="P133" i="3"/>
  <c r="N134" i="3"/>
  <c r="O134" i="3"/>
  <c r="P134" i="3"/>
  <c r="N135" i="3"/>
  <c r="O135" i="3"/>
  <c r="P135" i="3"/>
  <c r="N136" i="3"/>
  <c r="P136" i="3" s="1"/>
  <c r="O136" i="3"/>
  <c r="N137" i="3"/>
  <c r="O137" i="3"/>
  <c r="P137" i="3"/>
  <c r="N138" i="3"/>
  <c r="O138" i="3"/>
  <c r="P138" i="3"/>
  <c r="N139" i="3"/>
  <c r="O139" i="3"/>
  <c r="P139" i="3"/>
  <c r="N140" i="3"/>
  <c r="P140" i="3" s="1"/>
  <c r="O140" i="3"/>
  <c r="N141" i="3"/>
  <c r="O141" i="3"/>
  <c r="P141" i="3"/>
  <c r="N142" i="3"/>
  <c r="O142" i="3"/>
  <c r="P142" i="3"/>
  <c r="N143" i="3"/>
  <c r="O143" i="3"/>
  <c r="P143" i="3"/>
  <c r="N144" i="3"/>
  <c r="P144" i="3" s="1"/>
  <c r="O144" i="3"/>
  <c r="N145" i="3"/>
  <c r="O145" i="3"/>
  <c r="P145" i="3"/>
  <c r="N146" i="3"/>
  <c r="O146" i="3"/>
  <c r="P146" i="3"/>
  <c r="N147" i="3"/>
  <c r="O147" i="3"/>
  <c r="P147" i="3"/>
  <c r="N148" i="3"/>
  <c r="P148" i="3" s="1"/>
  <c r="O148" i="3"/>
  <c r="N149" i="3"/>
  <c r="O149" i="3"/>
  <c r="P149" i="3"/>
  <c r="N150" i="3"/>
  <c r="O150" i="3"/>
  <c r="P150" i="3"/>
  <c r="N151" i="3"/>
  <c r="O151" i="3"/>
  <c r="P151" i="3"/>
  <c r="N152" i="3"/>
  <c r="P152" i="3" s="1"/>
  <c r="O152" i="3"/>
  <c r="N153" i="3"/>
  <c r="O153" i="3"/>
  <c r="P153" i="3"/>
  <c r="N154" i="3"/>
  <c r="O154" i="3"/>
  <c r="P154" i="3"/>
  <c r="N155" i="3"/>
  <c r="O155" i="3"/>
  <c r="P155" i="3"/>
  <c r="N156" i="3"/>
  <c r="P156" i="3" s="1"/>
  <c r="O156" i="3"/>
  <c r="N157" i="3"/>
  <c r="O157" i="3"/>
  <c r="P157" i="3"/>
  <c r="N158" i="3"/>
  <c r="O158" i="3"/>
  <c r="P158" i="3"/>
  <c r="N159" i="3"/>
  <c r="O159" i="3"/>
  <c r="P159" i="3"/>
  <c r="N160" i="3"/>
  <c r="P160" i="3" s="1"/>
  <c r="O160" i="3"/>
  <c r="N161" i="3"/>
  <c r="O161" i="3"/>
  <c r="P161" i="3"/>
  <c r="N162" i="3"/>
  <c r="O162" i="3"/>
  <c r="P162" i="3"/>
  <c r="N163" i="3"/>
  <c r="O163" i="3"/>
  <c r="P163" i="3"/>
  <c r="N164" i="3"/>
  <c r="P164" i="3" s="1"/>
  <c r="O164" i="3"/>
  <c r="N165" i="3"/>
  <c r="O165" i="3"/>
  <c r="P165" i="3"/>
  <c r="N166" i="3"/>
  <c r="O166" i="3"/>
  <c r="P166" i="3"/>
  <c r="N167" i="3"/>
  <c r="O167" i="3"/>
  <c r="P167" i="3"/>
  <c r="N168" i="3"/>
  <c r="P168" i="3" s="1"/>
  <c r="O168" i="3"/>
  <c r="N169" i="3"/>
  <c r="O169" i="3"/>
  <c r="P169" i="3"/>
  <c r="N170" i="3"/>
  <c r="O170" i="3"/>
  <c r="P170" i="3"/>
  <c r="N171" i="3"/>
  <c r="O171" i="3"/>
  <c r="P171" i="3"/>
  <c r="N172" i="3"/>
  <c r="P172" i="3" s="1"/>
  <c r="O172" i="3"/>
  <c r="N173" i="3"/>
  <c r="O173" i="3"/>
  <c r="P173" i="3"/>
  <c r="N174" i="3"/>
  <c r="O174" i="3"/>
  <c r="P174" i="3"/>
  <c r="N175" i="3"/>
  <c r="O175" i="3"/>
  <c r="P175" i="3"/>
  <c r="N176" i="3"/>
  <c r="P176" i="3" s="1"/>
  <c r="O176" i="3"/>
  <c r="N177" i="3"/>
  <c r="O177" i="3"/>
  <c r="P177" i="3"/>
  <c r="N178" i="3"/>
  <c r="O178" i="3"/>
  <c r="P178" i="3"/>
  <c r="N179" i="3"/>
  <c r="O179" i="3"/>
  <c r="P179" i="3"/>
  <c r="N180" i="3"/>
  <c r="P180" i="3" s="1"/>
  <c r="O180" i="3"/>
  <c r="N181" i="3"/>
  <c r="O181" i="3"/>
  <c r="P181" i="3"/>
  <c r="N182" i="3"/>
  <c r="O182" i="3"/>
  <c r="P182" i="3"/>
  <c r="N183" i="3"/>
  <c r="O183" i="3"/>
  <c r="P183" i="3"/>
  <c r="N184" i="3"/>
  <c r="P184" i="3" s="1"/>
  <c r="O184" i="3"/>
  <c r="N185" i="3"/>
  <c r="O185" i="3"/>
  <c r="P185" i="3"/>
  <c r="N186" i="3"/>
  <c r="O186" i="3"/>
  <c r="P186" i="3"/>
  <c r="N187" i="3"/>
  <c r="O187" i="3"/>
  <c r="P187" i="3"/>
  <c r="N188" i="3"/>
  <c r="P188" i="3" s="1"/>
  <c r="O188" i="3"/>
  <c r="N189" i="3"/>
  <c r="O189" i="3"/>
  <c r="P189" i="3"/>
  <c r="N190" i="3"/>
  <c r="O190" i="3"/>
  <c r="P190" i="3"/>
  <c r="BT200" i="1" l="1"/>
  <c r="BR200" i="1"/>
  <c r="BT199" i="1"/>
  <c r="BR199" i="1"/>
  <c r="BT198" i="1"/>
  <c r="BR198" i="1"/>
  <c r="CD190" i="1"/>
  <c r="CC190" i="1"/>
  <c r="CB190" i="1"/>
  <c r="CA190" i="1"/>
  <c r="BZ190" i="1"/>
  <c r="BY190" i="1"/>
  <c r="BX190" i="1"/>
  <c r="BW190" i="1"/>
  <c r="BV190" i="1"/>
  <c r="BU190" i="1"/>
  <c r="BT190" i="1"/>
  <c r="BS190" i="1"/>
  <c r="BR190" i="1"/>
  <c r="CD189" i="1"/>
  <c r="CC189" i="1"/>
  <c r="CB189" i="1"/>
  <c r="CA189" i="1"/>
  <c r="BZ189" i="1"/>
  <c r="BY189" i="1"/>
  <c r="BX189" i="1"/>
  <c r="BW189" i="1"/>
  <c r="BV189" i="1"/>
  <c r="BU189" i="1"/>
  <c r="BT189" i="1"/>
  <c r="BS189" i="1"/>
  <c r="BR189" i="1"/>
  <c r="CD188" i="1"/>
  <c r="CC188" i="1"/>
  <c r="CB188" i="1"/>
  <c r="CA188" i="1"/>
  <c r="BZ188" i="1"/>
  <c r="BY188" i="1"/>
  <c r="BX188" i="1"/>
  <c r="BW188" i="1"/>
  <c r="BV188" i="1"/>
  <c r="BU188" i="1"/>
  <c r="BT188" i="1"/>
  <c r="BS188" i="1"/>
  <c r="BR188" i="1"/>
  <c r="CD187" i="1"/>
  <c r="CC187" i="1"/>
  <c r="CB187" i="1"/>
  <c r="CA187" i="1"/>
  <c r="BZ187" i="1"/>
  <c r="BY187" i="1"/>
  <c r="BX187" i="1"/>
  <c r="BW187" i="1"/>
  <c r="BV187" i="1"/>
  <c r="BU187" i="1"/>
  <c r="BT187" i="1"/>
  <c r="BS187" i="1"/>
  <c r="BR187" i="1"/>
  <c r="CD186" i="1"/>
  <c r="CC186" i="1"/>
  <c r="CB186" i="1"/>
  <c r="CA186" i="1"/>
  <c r="BZ186" i="1"/>
  <c r="BY186" i="1"/>
  <c r="BX186" i="1"/>
  <c r="BW186" i="1"/>
  <c r="BV186" i="1"/>
  <c r="BU186" i="1"/>
  <c r="BT186" i="1"/>
  <c r="BS186" i="1"/>
  <c r="BR186" i="1"/>
  <c r="CD185" i="1"/>
  <c r="CC185" i="1"/>
  <c r="CB185" i="1"/>
  <c r="CA185" i="1"/>
  <c r="BZ185" i="1"/>
  <c r="BY185" i="1"/>
  <c r="BX185" i="1"/>
  <c r="BW185" i="1"/>
  <c r="BV185" i="1"/>
  <c r="BU185" i="1"/>
  <c r="BT185" i="1"/>
  <c r="CD184" i="1"/>
  <c r="CC184" i="1"/>
  <c r="CB184" i="1"/>
  <c r="CA184" i="1"/>
  <c r="BZ184" i="1"/>
  <c r="BY184" i="1"/>
  <c r="BX184" i="1"/>
  <c r="BW184" i="1"/>
  <c r="BV184" i="1"/>
  <c r="BU184" i="1"/>
  <c r="BT184" i="1"/>
  <c r="BS184" i="1"/>
  <c r="BR184" i="1"/>
  <c r="CD183" i="1"/>
  <c r="CC183" i="1"/>
  <c r="CB183" i="1"/>
  <c r="CA183" i="1"/>
  <c r="BZ183" i="1"/>
  <c r="BY183" i="1"/>
  <c r="BX183" i="1"/>
  <c r="BW183" i="1"/>
  <c r="BV183" i="1"/>
  <c r="BU183" i="1"/>
  <c r="BT183" i="1"/>
  <c r="BS183" i="1"/>
  <c r="BR183" i="1"/>
  <c r="CD182" i="1"/>
  <c r="CC182" i="1"/>
  <c r="CB182" i="1"/>
  <c r="CA182" i="1"/>
  <c r="BZ182" i="1"/>
  <c r="BY182" i="1"/>
  <c r="BX182" i="1"/>
  <c r="BW182" i="1"/>
  <c r="BV182" i="1"/>
  <c r="BU182" i="1"/>
  <c r="BT182" i="1"/>
  <c r="BS182" i="1"/>
  <c r="BR182" i="1"/>
  <c r="CD181" i="1"/>
  <c r="CC181" i="1"/>
  <c r="CB181" i="1"/>
  <c r="CA181" i="1"/>
  <c r="BZ181" i="1"/>
  <c r="BY181" i="1"/>
  <c r="BX181" i="1"/>
  <c r="BW181" i="1"/>
  <c r="BV181" i="1"/>
  <c r="BU181" i="1"/>
  <c r="BT181" i="1"/>
  <c r="BS181" i="1"/>
  <c r="BR181" i="1"/>
  <c r="CD180" i="1"/>
  <c r="CC180" i="1"/>
  <c r="CB180" i="1"/>
  <c r="CA180" i="1"/>
  <c r="BZ180" i="1"/>
  <c r="BY180" i="1"/>
  <c r="BX180" i="1"/>
  <c r="BW180" i="1"/>
  <c r="BV180" i="1"/>
  <c r="BU180" i="1"/>
  <c r="BT180" i="1"/>
  <c r="BS180" i="1"/>
  <c r="BR180" i="1"/>
  <c r="CD179" i="1"/>
  <c r="CC179" i="1"/>
  <c r="CB179" i="1"/>
  <c r="CA179" i="1"/>
  <c r="BZ179" i="1"/>
  <c r="BY179" i="1"/>
  <c r="BX179" i="1"/>
  <c r="BW179" i="1"/>
  <c r="BV179" i="1"/>
  <c r="BU179" i="1"/>
  <c r="BT179" i="1"/>
  <c r="BS179" i="1"/>
  <c r="BR179" i="1"/>
  <c r="CD178" i="1"/>
  <c r="CC178" i="1"/>
  <c r="CB178" i="1"/>
  <c r="CA178" i="1"/>
  <c r="BZ178" i="1"/>
  <c r="BY178" i="1"/>
  <c r="BX178" i="1"/>
  <c r="BW178" i="1"/>
  <c r="BV178" i="1"/>
  <c r="BU178" i="1"/>
  <c r="BT178" i="1"/>
  <c r="BS178" i="1"/>
  <c r="BR178" i="1"/>
  <c r="CD177" i="1"/>
  <c r="CC177" i="1"/>
  <c r="CB177" i="1"/>
  <c r="CA177" i="1"/>
  <c r="BZ177" i="1"/>
  <c r="BY177" i="1"/>
  <c r="BX177" i="1"/>
  <c r="BW177" i="1"/>
  <c r="BV177" i="1"/>
  <c r="BU177" i="1"/>
  <c r="BT177" i="1"/>
  <c r="BS177" i="1"/>
  <c r="BR177" i="1"/>
  <c r="CD176" i="1"/>
  <c r="CC176" i="1"/>
  <c r="CB176" i="1"/>
  <c r="CA176" i="1"/>
  <c r="BZ176" i="1"/>
  <c r="BY176" i="1"/>
  <c r="BX176" i="1"/>
  <c r="BW176" i="1"/>
  <c r="BV176" i="1"/>
  <c r="BU176" i="1"/>
  <c r="BT176" i="1"/>
  <c r="BS176" i="1"/>
  <c r="BR176" i="1"/>
  <c r="CD175" i="1"/>
  <c r="CC175" i="1"/>
  <c r="CB175" i="1"/>
  <c r="CA175" i="1"/>
  <c r="BZ175" i="1"/>
  <c r="BY175" i="1"/>
  <c r="BX175" i="1"/>
  <c r="BW175" i="1"/>
  <c r="BV175" i="1"/>
  <c r="BU175" i="1"/>
  <c r="BT175" i="1"/>
  <c r="BS175" i="1"/>
  <c r="BR175" i="1"/>
  <c r="CD174" i="1"/>
  <c r="CC174" i="1"/>
  <c r="CB174" i="1"/>
  <c r="CA174" i="1"/>
  <c r="BZ174" i="1"/>
  <c r="BY174" i="1"/>
  <c r="BX174" i="1"/>
  <c r="BW174" i="1"/>
  <c r="BV174" i="1"/>
  <c r="BU174" i="1"/>
  <c r="BT174" i="1"/>
  <c r="BS174" i="1"/>
  <c r="BR174" i="1"/>
  <c r="CD173" i="1"/>
  <c r="CC173" i="1"/>
  <c r="CB173" i="1"/>
  <c r="CA173" i="1"/>
  <c r="BZ173" i="1"/>
  <c r="BY173" i="1"/>
  <c r="BX173" i="1"/>
  <c r="BW173" i="1"/>
  <c r="BV173" i="1"/>
  <c r="BU173" i="1"/>
  <c r="BT173" i="1"/>
  <c r="BS173" i="1"/>
  <c r="BR173" i="1"/>
  <c r="CD172" i="1"/>
  <c r="CC172" i="1"/>
  <c r="CB172" i="1"/>
  <c r="CA172" i="1"/>
  <c r="BZ172" i="1"/>
  <c r="BY172" i="1"/>
  <c r="BX172" i="1"/>
  <c r="BW172" i="1"/>
  <c r="BV172" i="1"/>
  <c r="BU172" i="1"/>
  <c r="BT172" i="1"/>
  <c r="BS172" i="1"/>
  <c r="BR172" i="1"/>
  <c r="CD171" i="1"/>
  <c r="CC171" i="1"/>
  <c r="CB171" i="1"/>
  <c r="CA171" i="1"/>
  <c r="BZ171" i="1"/>
  <c r="BY171" i="1"/>
  <c r="BX171" i="1"/>
  <c r="BW171" i="1"/>
  <c r="BV171" i="1"/>
  <c r="BU171" i="1"/>
  <c r="BT171" i="1"/>
  <c r="CD170" i="1"/>
  <c r="CC170" i="1"/>
  <c r="CB170" i="1"/>
  <c r="CA170" i="1"/>
  <c r="BZ170" i="1"/>
  <c r="BY170" i="1"/>
  <c r="BX170" i="1"/>
  <c r="BW170" i="1"/>
  <c r="BV170" i="1"/>
  <c r="BU170" i="1"/>
  <c r="BT170" i="1"/>
  <c r="BS170" i="1"/>
  <c r="BR170" i="1"/>
  <c r="CD169" i="1"/>
  <c r="CC169" i="1"/>
  <c r="CB169" i="1"/>
  <c r="CA169" i="1"/>
  <c r="BZ169" i="1"/>
  <c r="BY169" i="1"/>
  <c r="BX169" i="1"/>
  <c r="BW169" i="1"/>
  <c r="BV169" i="1"/>
  <c r="BU169" i="1"/>
  <c r="BT169" i="1"/>
  <c r="BS169" i="1"/>
  <c r="BR169" i="1"/>
  <c r="CD168" i="1"/>
  <c r="CC168" i="1"/>
  <c r="CB168" i="1"/>
  <c r="CA168" i="1"/>
  <c r="BZ168" i="1"/>
  <c r="BY168" i="1"/>
  <c r="BX168" i="1"/>
  <c r="BW168" i="1"/>
  <c r="BV168" i="1"/>
  <c r="BU168" i="1"/>
  <c r="BT168" i="1"/>
  <c r="BS168" i="1"/>
  <c r="BR168" i="1"/>
  <c r="CD167" i="1"/>
  <c r="CC167" i="1"/>
  <c r="CB167" i="1"/>
  <c r="CA167" i="1"/>
  <c r="BZ167" i="1"/>
  <c r="BY167" i="1"/>
  <c r="BX167" i="1"/>
  <c r="BW167" i="1"/>
  <c r="BV167" i="1"/>
  <c r="BU167" i="1"/>
  <c r="BT167" i="1"/>
  <c r="BS167" i="1"/>
  <c r="BR167" i="1"/>
  <c r="CD166" i="1"/>
  <c r="CC166" i="1"/>
  <c r="CB166" i="1"/>
  <c r="CA166" i="1"/>
  <c r="BZ166" i="1"/>
  <c r="BY166" i="1"/>
  <c r="BX166" i="1"/>
  <c r="BW166" i="1"/>
  <c r="BV166" i="1"/>
  <c r="BU166" i="1"/>
  <c r="BT166" i="1"/>
  <c r="BS166" i="1"/>
  <c r="BR166" i="1"/>
  <c r="CD165" i="1"/>
  <c r="CC165" i="1"/>
  <c r="CB165" i="1"/>
  <c r="CA165" i="1"/>
  <c r="BZ165" i="1"/>
  <c r="BY165" i="1"/>
  <c r="BX165" i="1"/>
  <c r="BW165" i="1"/>
  <c r="BV165" i="1"/>
  <c r="BU165" i="1"/>
  <c r="BT165" i="1"/>
  <c r="BS165" i="1"/>
  <c r="BR165" i="1"/>
  <c r="CD164" i="1"/>
  <c r="CC164" i="1"/>
  <c r="CB164" i="1"/>
  <c r="CA164" i="1"/>
  <c r="BZ164" i="1"/>
  <c r="BY164" i="1"/>
  <c r="BX164" i="1"/>
  <c r="BW164" i="1"/>
  <c r="BV164" i="1"/>
  <c r="BU164" i="1"/>
  <c r="BT164" i="1"/>
  <c r="BS164" i="1"/>
  <c r="BR164" i="1"/>
  <c r="CD163" i="1"/>
  <c r="CC163" i="1"/>
  <c r="CB163" i="1"/>
  <c r="CA163" i="1"/>
  <c r="BZ163" i="1"/>
  <c r="BY163" i="1"/>
  <c r="BX163" i="1"/>
  <c r="BW163" i="1"/>
  <c r="BV163" i="1"/>
  <c r="BU163" i="1"/>
  <c r="BT163" i="1"/>
  <c r="BS163" i="1"/>
  <c r="BR163" i="1"/>
  <c r="CD162" i="1"/>
  <c r="CC162" i="1"/>
  <c r="CB162" i="1"/>
  <c r="CA162" i="1"/>
  <c r="BZ162" i="1"/>
  <c r="BY162" i="1"/>
  <c r="BX162" i="1"/>
  <c r="BW162" i="1"/>
  <c r="BV162" i="1"/>
  <c r="BU162" i="1"/>
  <c r="BT162" i="1"/>
  <c r="BS162" i="1"/>
  <c r="BR162" i="1"/>
  <c r="CD161" i="1"/>
  <c r="CC161" i="1"/>
  <c r="CB161" i="1"/>
  <c r="CA161" i="1"/>
  <c r="BZ161" i="1"/>
  <c r="BY161" i="1"/>
  <c r="BX161" i="1"/>
  <c r="BW161" i="1"/>
  <c r="BV161" i="1"/>
  <c r="BU161" i="1"/>
  <c r="BT161" i="1"/>
  <c r="BS161" i="1"/>
  <c r="BR161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CD159" i="1"/>
  <c r="CC159" i="1"/>
  <c r="CB159" i="1"/>
  <c r="CA159" i="1"/>
  <c r="BZ159" i="1"/>
  <c r="BY159" i="1"/>
  <c r="BX159" i="1"/>
  <c r="BW159" i="1"/>
  <c r="BV159" i="1"/>
  <c r="BU159" i="1"/>
  <c r="BT159" i="1"/>
  <c r="BS159" i="1"/>
  <c r="BR159" i="1"/>
  <c r="CD158" i="1"/>
  <c r="CC158" i="1"/>
  <c r="CB158" i="1"/>
  <c r="CA158" i="1"/>
  <c r="BZ158" i="1"/>
  <c r="BY158" i="1"/>
  <c r="BX158" i="1"/>
  <c r="BW158" i="1"/>
  <c r="BV158" i="1"/>
  <c r="BU158" i="1"/>
  <c r="BT158" i="1"/>
  <c r="BS158" i="1"/>
  <c r="BR158" i="1"/>
  <c r="CD157" i="1"/>
  <c r="CC157" i="1"/>
  <c r="CB157" i="1"/>
  <c r="CA157" i="1"/>
  <c r="BZ157" i="1"/>
  <c r="BY157" i="1"/>
  <c r="BX157" i="1"/>
  <c r="BW157" i="1"/>
  <c r="BV157" i="1"/>
  <c r="BU157" i="1"/>
  <c r="BT157" i="1"/>
  <c r="BS157" i="1"/>
  <c r="BR157" i="1"/>
  <c r="CD156" i="1"/>
  <c r="CC156" i="1"/>
  <c r="CB156" i="1"/>
  <c r="CA156" i="1"/>
  <c r="BZ156" i="1"/>
  <c r="BY156" i="1"/>
  <c r="BX156" i="1"/>
  <c r="BW156" i="1"/>
  <c r="BV156" i="1"/>
  <c r="BU156" i="1"/>
  <c r="BT156" i="1"/>
  <c r="BS156" i="1"/>
  <c r="BR156" i="1"/>
  <c r="CD155" i="1"/>
  <c r="CC155" i="1"/>
  <c r="CB155" i="1"/>
  <c r="CA155" i="1"/>
  <c r="BZ155" i="1"/>
  <c r="BY155" i="1"/>
  <c r="BX155" i="1"/>
  <c r="BW155" i="1"/>
  <c r="BV155" i="1"/>
  <c r="BU155" i="1"/>
  <c r="BT155" i="1"/>
  <c r="BS155" i="1"/>
  <c r="BR155" i="1"/>
  <c r="CD154" i="1"/>
  <c r="CC154" i="1"/>
  <c r="CB154" i="1"/>
  <c r="CA154" i="1"/>
  <c r="BZ154" i="1"/>
  <c r="BY154" i="1"/>
  <c r="BX154" i="1"/>
  <c r="BW154" i="1"/>
  <c r="BV154" i="1"/>
  <c r="BU154" i="1"/>
  <c r="BT154" i="1"/>
  <c r="BS154" i="1"/>
  <c r="BR154" i="1"/>
  <c r="CD153" i="1"/>
  <c r="CC153" i="1"/>
  <c r="CB153" i="1"/>
  <c r="CA153" i="1"/>
  <c r="BZ153" i="1"/>
  <c r="BY153" i="1"/>
  <c r="BX153" i="1"/>
  <c r="BW153" i="1"/>
  <c r="BV153" i="1"/>
  <c r="BU153" i="1"/>
  <c r="BT153" i="1"/>
  <c r="BS153" i="1"/>
  <c r="BR153" i="1"/>
  <c r="CD152" i="1"/>
  <c r="CC152" i="1"/>
  <c r="CB152" i="1"/>
  <c r="CA152" i="1"/>
  <c r="BZ152" i="1"/>
  <c r="BY152" i="1"/>
  <c r="BX152" i="1"/>
  <c r="BW152" i="1"/>
  <c r="BV152" i="1"/>
  <c r="BU152" i="1"/>
  <c r="BT152" i="1"/>
  <c r="BS152" i="1"/>
  <c r="BR152" i="1"/>
  <c r="CD151" i="1"/>
  <c r="CC151" i="1"/>
  <c r="CB151" i="1"/>
  <c r="CA151" i="1"/>
  <c r="BZ151" i="1"/>
  <c r="BY151" i="1"/>
  <c r="BX151" i="1"/>
  <c r="BW151" i="1"/>
  <c r="BV151" i="1"/>
  <c r="BU151" i="1"/>
  <c r="BT151" i="1"/>
  <c r="BS151" i="1"/>
  <c r="BR151" i="1"/>
  <c r="CD150" i="1"/>
  <c r="CC150" i="1"/>
  <c r="CB150" i="1"/>
  <c r="CA150" i="1"/>
  <c r="BZ150" i="1"/>
  <c r="BY150" i="1"/>
  <c r="BX150" i="1"/>
  <c r="BW150" i="1"/>
  <c r="BV150" i="1"/>
  <c r="BU150" i="1"/>
  <c r="BT150" i="1"/>
  <c r="BS150" i="1"/>
  <c r="BR150" i="1"/>
  <c r="CD149" i="1"/>
  <c r="CC149" i="1"/>
  <c r="CB149" i="1"/>
  <c r="CA149" i="1"/>
  <c r="BZ149" i="1"/>
  <c r="BY149" i="1"/>
  <c r="BX149" i="1"/>
  <c r="BW149" i="1"/>
  <c r="BV149" i="1"/>
  <c r="BU149" i="1"/>
  <c r="BT149" i="1"/>
  <c r="BS149" i="1"/>
  <c r="BR149" i="1"/>
  <c r="CD148" i="1"/>
  <c r="CC148" i="1"/>
  <c r="CB148" i="1"/>
  <c r="CA148" i="1"/>
  <c r="BZ148" i="1"/>
  <c r="BY148" i="1"/>
  <c r="BX148" i="1"/>
  <c r="BW148" i="1"/>
  <c r="BV148" i="1"/>
  <c r="BU148" i="1"/>
  <c r="BT148" i="1"/>
  <c r="BS148" i="1"/>
  <c r="BR148" i="1"/>
  <c r="CD147" i="1"/>
  <c r="CC147" i="1"/>
  <c r="CB147" i="1"/>
  <c r="CA147" i="1"/>
  <c r="BZ147" i="1"/>
  <c r="BY147" i="1"/>
  <c r="BX147" i="1"/>
  <c r="BW147" i="1"/>
  <c r="BV147" i="1"/>
  <c r="BU147" i="1"/>
  <c r="BT147" i="1"/>
  <c r="BS147" i="1"/>
  <c r="BR147" i="1"/>
  <c r="CD146" i="1"/>
  <c r="CC146" i="1"/>
  <c r="CB146" i="1"/>
  <c r="CA146" i="1"/>
  <c r="BZ146" i="1"/>
  <c r="BY146" i="1"/>
  <c r="BX146" i="1"/>
  <c r="BW146" i="1"/>
  <c r="BV146" i="1"/>
  <c r="BU146" i="1"/>
  <c r="BT146" i="1"/>
  <c r="BS146" i="1"/>
  <c r="BR146" i="1"/>
  <c r="CD145" i="1"/>
  <c r="CC145" i="1"/>
  <c r="CB145" i="1"/>
  <c r="CA145" i="1"/>
  <c r="BZ145" i="1"/>
  <c r="BY145" i="1"/>
  <c r="BX145" i="1"/>
  <c r="BW145" i="1"/>
  <c r="BV145" i="1"/>
  <c r="BU145" i="1"/>
  <c r="BT145" i="1"/>
  <c r="BS145" i="1"/>
  <c r="BR145" i="1"/>
  <c r="CD144" i="1"/>
  <c r="CC144" i="1"/>
  <c r="CB144" i="1"/>
  <c r="CA144" i="1"/>
  <c r="BZ144" i="1"/>
  <c r="BY144" i="1"/>
  <c r="BX144" i="1"/>
  <c r="BW144" i="1"/>
  <c r="BV144" i="1"/>
  <c r="BU144" i="1"/>
  <c r="BT144" i="1"/>
  <c r="CD143" i="1"/>
  <c r="CC143" i="1"/>
  <c r="CB143" i="1"/>
  <c r="CA143" i="1"/>
  <c r="BZ143" i="1"/>
  <c r="BY143" i="1"/>
  <c r="BX143" i="1"/>
  <c r="BW143" i="1"/>
  <c r="BV143" i="1"/>
  <c r="BU143" i="1"/>
  <c r="BT143" i="1"/>
  <c r="BS143" i="1"/>
  <c r="BR143" i="1"/>
  <c r="CD142" i="1"/>
  <c r="CC142" i="1"/>
  <c r="CB142" i="1"/>
  <c r="CA142" i="1"/>
  <c r="BZ142" i="1"/>
  <c r="BY142" i="1"/>
  <c r="BX142" i="1"/>
  <c r="BW142" i="1"/>
  <c r="BV142" i="1"/>
  <c r="BU142" i="1"/>
  <c r="BT142" i="1"/>
  <c r="BS142" i="1"/>
  <c r="BR142" i="1"/>
  <c r="CD141" i="1"/>
  <c r="CC141" i="1"/>
  <c r="CB141" i="1"/>
  <c r="CA141" i="1"/>
  <c r="BZ141" i="1"/>
  <c r="BY141" i="1"/>
  <c r="BX141" i="1"/>
  <c r="BW141" i="1"/>
  <c r="BV141" i="1"/>
  <c r="BU141" i="1"/>
  <c r="BT141" i="1"/>
  <c r="BS141" i="1"/>
  <c r="BR141" i="1"/>
  <c r="CD140" i="1"/>
  <c r="CC140" i="1"/>
  <c r="CB140" i="1"/>
  <c r="CA140" i="1"/>
  <c r="BZ140" i="1"/>
  <c r="BY140" i="1"/>
  <c r="BX140" i="1"/>
  <c r="BW140" i="1"/>
  <c r="BV140" i="1"/>
  <c r="BU140" i="1"/>
  <c r="BT140" i="1"/>
  <c r="BS140" i="1"/>
  <c r="BR140" i="1"/>
  <c r="CD139" i="1"/>
  <c r="CC139" i="1"/>
  <c r="CB139" i="1"/>
  <c r="CA139" i="1"/>
  <c r="BZ139" i="1"/>
  <c r="BY139" i="1"/>
  <c r="BX139" i="1"/>
  <c r="BW139" i="1"/>
  <c r="BV139" i="1"/>
  <c r="BU139" i="1"/>
  <c r="BT139" i="1"/>
  <c r="CD138" i="1"/>
  <c r="CC138" i="1"/>
  <c r="CB138" i="1"/>
  <c r="CA138" i="1"/>
  <c r="BZ138" i="1"/>
  <c r="BY138" i="1"/>
  <c r="BX138" i="1"/>
  <c r="BW138" i="1"/>
  <c r="BV138" i="1"/>
  <c r="BU138" i="1"/>
  <c r="BT138" i="1"/>
  <c r="BS138" i="1"/>
  <c r="BR138" i="1"/>
  <c r="CD137" i="1"/>
  <c r="CC137" i="1"/>
  <c r="CB137" i="1"/>
  <c r="CA137" i="1"/>
  <c r="BZ137" i="1"/>
  <c r="BY137" i="1"/>
  <c r="BX137" i="1"/>
  <c r="BW137" i="1"/>
  <c r="BV137" i="1"/>
  <c r="BU137" i="1"/>
  <c r="BT137" i="1"/>
  <c r="BS137" i="1"/>
  <c r="BR137" i="1"/>
  <c r="CD136" i="1"/>
  <c r="CC136" i="1"/>
  <c r="CB136" i="1"/>
  <c r="CA136" i="1"/>
  <c r="BZ136" i="1"/>
  <c r="BY136" i="1"/>
  <c r="BX136" i="1"/>
  <c r="BW136" i="1"/>
  <c r="BV136" i="1"/>
  <c r="BU136" i="1"/>
  <c r="BT136" i="1"/>
  <c r="BS136" i="1"/>
  <c r="BR136" i="1"/>
  <c r="CD135" i="1"/>
  <c r="CC135" i="1"/>
  <c r="CB135" i="1"/>
  <c r="CA135" i="1"/>
  <c r="BZ135" i="1"/>
  <c r="BY135" i="1"/>
  <c r="BX135" i="1"/>
  <c r="BW135" i="1"/>
  <c r="BV135" i="1"/>
  <c r="BU135" i="1"/>
  <c r="BT135" i="1"/>
  <c r="BS135" i="1"/>
  <c r="BR135" i="1"/>
  <c r="CD134" i="1"/>
  <c r="CC134" i="1"/>
  <c r="CB134" i="1"/>
  <c r="CA134" i="1"/>
  <c r="BZ134" i="1"/>
  <c r="BY134" i="1"/>
  <c r="BX134" i="1"/>
  <c r="BW134" i="1"/>
  <c r="BV134" i="1"/>
  <c r="BU134" i="1"/>
  <c r="BT134" i="1"/>
  <c r="BS134" i="1"/>
  <c r="BR134" i="1"/>
  <c r="CD133" i="1"/>
  <c r="CC133" i="1"/>
  <c r="CB133" i="1"/>
  <c r="CA133" i="1"/>
  <c r="BZ133" i="1"/>
  <c r="BY133" i="1"/>
  <c r="BX133" i="1"/>
  <c r="BW133" i="1"/>
  <c r="BV133" i="1"/>
  <c r="BU133" i="1"/>
  <c r="BT133" i="1"/>
  <c r="CD132" i="1"/>
  <c r="CC132" i="1"/>
  <c r="CB132" i="1"/>
  <c r="CA132" i="1"/>
  <c r="BZ132" i="1"/>
  <c r="BY132" i="1"/>
  <c r="BX132" i="1"/>
  <c r="BW132" i="1"/>
  <c r="BV132" i="1"/>
  <c r="BU132" i="1"/>
  <c r="BT132" i="1"/>
  <c r="BS132" i="1"/>
  <c r="BR132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CD130" i="1"/>
  <c r="CC130" i="1"/>
  <c r="CB130" i="1"/>
  <c r="CA130" i="1"/>
  <c r="BZ130" i="1"/>
  <c r="BY130" i="1"/>
  <c r="BX130" i="1"/>
  <c r="BW130" i="1"/>
  <c r="BV130" i="1"/>
  <c r="BU130" i="1"/>
  <c r="BT130" i="1"/>
  <c r="BS130" i="1"/>
  <c r="BR130" i="1"/>
  <c r="CD129" i="1"/>
  <c r="CC129" i="1"/>
  <c r="CB129" i="1"/>
  <c r="CA129" i="1"/>
  <c r="BZ129" i="1"/>
  <c r="BY129" i="1"/>
  <c r="BX129" i="1"/>
  <c r="BW129" i="1"/>
  <c r="BV129" i="1"/>
  <c r="BU129" i="1"/>
  <c r="BT129" i="1"/>
  <c r="BS129" i="1"/>
  <c r="BR129" i="1"/>
  <c r="CD128" i="1"/>
  <c r="CC128" i="1"/>
  <c r="CB128" i="1"/>
  <c r="CA128" i="1"/>
  <c r="BZ128" i="1"/>
  <c r="BY128" i="1"/>
  <c r="BX128" i="1"/>
  <c r="BW128" i="1"/>
  <c r="BV128" i="1"/>
  <c r="BU128" i="1"/>
  <c r="BT128" i="1"/>
  <c r="BS128" i="1"/>
  <c r="BR128" i="1"/>
  <c r="CD127" i="1"/>
  <c r="CC127" i="1"/>
  <c r="CB127" i="1"/>
  <c r="CA127" i="1"/>
  <c r="BZ127" i="1"/>
  <c r="BY127" i="1"/>
  <c r="BX127" i="1"/>
  <c r="BW127" i="1"/>
  <c r="BV127" i="1"/>
  <c r="BU127" i="1"/>
  <c r="BT127" i="1"/>
  <c r="BS127" i="1"/>
  <c r="BR127" i="1"/>
  <c r="CD126" i="1"/>
  <c r="CC126" i="1"/>
  <c r="CB126" i="1"/>
  <c r="CA126" i="1"/>
  <c r="BZ126" i="1"/>
  <c r="BY126" i="1"/>
  <c r="BX126" i="1"/>
  <c r="BW126" i="1"/>
  <c r="BV126" i="1"/>
  <c r="BU126" i="1"/>
  <c r="BT126" i="1"/>
  <c r="BS126" i="1"/>
  <c r="BR126" i="1"/>
  <c r="CD125" i="1"/>
  <c r="CC125" i="1"/>
  <c r="CB125" i="1"/>
  <c r="CA125" i="1"/>
  <c r="BZ125" i="1"/>
  <c r="BY125" i="1"/>
  <c r="BX125" i="1"/>
  <c r="BW125" i="1"/>
  <c r="BV125" i="1"/>
  <c r="BU125" i="1"/>
  <c r="BT125" i="1"/>
  <c r="BS125" i="1"/>
  <c r="BR125" i="1"/>
  <c r="CD124" i="1"/>
  <c r="CC124" i="1"/>
  <c r="CB124" i="1"/>
  <c r="CA124" i="1"/>
  <c r="BZ124" i="1"/>
  <c r="BY124" i="1"/>
  <c r="BX124" i="1"/>
  <c r="BW124" i="1"/>
  <c r="BV124" i="1"/>
  <c r="BU124" i="1"/>
  <c r="BT124" i="1"/>
  <c r="BS124" i="1"/>
  <c r="BR124" i="1"/>
  <c r="CD123" i="1"/>
  <c r="CC123" i="1"/>
  <c r="CB123" i="1"/>
  <c r="CA123" i="1"/>
  <c r="BZ123" i="1"/>
  <c r="BY123" i="1"/>
  <c r="BX123" i="1"/>
  <c r="BW123" i="1"/>
  <c r="BV123" i="1"/>
  <c r="BU123" i="1"/>
  <c r="BT123" i="1"/>
  <c r="BS123" i="1"/>
  <c r="BR123" i="1"/>
  <c r="CD122" i="1"/>
  <c r="CC122" i="1"/>
  <c r="CB122" i="1"/>
  <c r="CA122" i="1"/>
  <c r="BZ122" i="1"/>
  <c r="BY122" i="1"/>
  <c r="BX122" i="1"/>
  <c r="BW122" i="1"/>
  <c r="BV122" i="1"/>
  <c r="BU122" i="1"/>
  <c r="BT122" i="1"/>
  <c r="BS122" i="1"/>
  <c r="BR122" i="1"/>
  <c r="CD121" i="1"/>
  <c r="CC121" i="1"/>
  <c r="CB121" i="1"/>
  <c r="CA121" i="1"/>
  <c r="BZ121" i="1"/>
  <c r="BY121" i="1"/>
  <c r="BX121" i="1"/>
  <c r="BW121" i="1"/>
  <c r="BV121" i="1"/>
  <c r="BU121" i="1"/>
  <c r="BT121" i="1"/>
  <c r="BS121" i="1"/>
  <c r="BR121" i="1"/>
  <c r="CD120" i="1"/>
  <c r="CC120" i="1"/>
  <c r="CB120" i="1"/>
  <c r="CA120" i="1"/>
  <c r="BZ120" i="1"/>
  <c r="BY120" i="1"/>
  <c r="BX120" i="1"/>
  <c r="BW120" i="1"/>
  <c r="BV120" i="1"/>
  <c r="BU120" i="1"/>
  <c r="BT120" i="1"/>
  <c r="BS120" i="1"/>
  <c r="BR120" i="1"/>
  <c r="CD119" i="1"/>
  <c r="CC119" i="1"/>
  <c r="CB119" i="1"/>
  <c r="CA119" i="1"/>
  <c r="BZ119" i="1"/>
  <c r="BY119" i="1"/>
  <c r="BX119" i="1"/>
  <c r="BW119" i="1"/>
  <c r="BV119" i="1"/>
  <c r="BU119" i="1"/>
  <c r="BT119" i="1"/>
  <c r="BS119" i="1"/>
  <c r="BR119" i="1"/>
  <c r="CD118" i="1"/>
  <c r="CC118" i="1"/>
  <c r="CB118" i="1"/>
  <c r="CA118" i="1"/>
  <c r="BZ118" i="1"/>
  <c r="BY118" i="1"/>
  <c r="BX118" i="1"/>
  <c r="BW118" i="1"/>
  <c r="BV118" i="1"/>
  <c r="BU118" i="1"/>
  <c r="BT118" i="1"/>
  <c r="BS118" i="1"/>
  <c r="BR118" i="1"/>
  <c r="CD117" i="1"/>
  <c r="CC117" i="1"/>
  <c r="CB117" i="1"/>
  <c r="CA117" i="1"/>
  <c r="BZ117" i="1"/>
  <c r="BY117" i="1"/>
  <c r="BX117" i="1"/>
  <c r="BW117" i="1"/>
  <c r="BV117" i="1"/>
  <c r="BU117" i="1"/>
  <c r="BT117" i="1"/>
  <c r="BS117" i="1"/>
  <c r="BR117" i="1"/>
  <c r="CD116" i="1"/>
  <c r="CC116" i="1"/>
  <c r="CB116" i="1"/>
  <c r="CA116" i="1"/>
  <c r="BZ116" i="1"/>
  <c r="BY116" i="1"/>
  <c r="BX116" i="1"/>
  <c r="BW116" i="1"/>
  <c r="BV116" i="1"/>
  <c r="BU116" i="1"/>
  <c r="BT116" i="1"/>
  <c r="BS116" i="1"/>
  <c r="BR116" i="1"/>
  <c r="CD115" i="1"/>
  <c r="CC115" i="1"/>
  <c r="CB115" i="1"/>
  <c r="CA115" i="1"/>
  <c r="BZ115" i="1"/>
  <c r="BY115" i="1"/>
  <c r="BX115" i="1"/>
  <c r="BW115" i="1"/>
  <c r="BV115" i="1"/>
  <c r="BU115" i="1"/>
  <c r="BT115" i="1"/>
  <c r="BS115" i="1"/>
  <c r="BR115" i="1"/>
  <c r="CD114" i="1"/>
  <c r="CC114" i="1"/>
  <c r="CB114" i="1"/>
  <c r="CA114" i="1"/>
  <c r="BZ114" i="1"/>
  <c r="BY114" i="1"/>
  <c r="BX114" i="1"/>
  <c r="BW114" i="1"/>
  <c r="BV114" i="1"/>
  <c r="BU114" i="1"/>
  <c r="BT114" i="1"/>
  <c r="BS114" i="1"/>
  <c r="BR114" i="1"/>
  <c r="CD113" i="1"/>
  <c r="CC113" i="1"/>
  <c r="CB113" i="1"/>
  <c r="CA113" i="1"/>
  <c r="BZ113" i="1"/>
  <c r="BY113" i="1"/>
  <c r="BX113" i="1"/>
  <c r="BW113" i="1"/>
  <c r="BV113" i="1"/>
  <c r="BU113" i="1"/>
  <c r="BT113" i="1"/>
  <c r="BS113" i="1"/>
  <c r="BR113" i="1"/>
  <c r="CD112" i="1"/>
  <c r="CC112" i="1"/>
  <c r="CB112" i="1"/>
  <c r="CA112" i="1"/>
  <c r="BZ112" i="1"/>
  <c r="BY112" i="1"/>
  <c r="BX112" i="1"/>
  <c r="BW112" i="1"/>
  <c r="BV112" i="1"/>
  <c r="BU112" i="1"/>
  <c r="BT112" i="1"/>
  <c r="BS112" i="1"/>
  <c r="BR112" i="1"/>
  <c r="CD111" i="1"/>
  <c r="CC111" i="1"/>
  <c r="CB111" i="1"/>
  <c r="CA111" i="1"/>
  <c r="BZ111" i="1"/>
  <c r="BY111" i="1"/>
  <c r="BX111" i="1"/>
  <c r="BW111" i="1"/>
  <c r="BV111" i="1"/>
  <c r="BU111" i="1"/>
  <c r="BT111" i="1"/>
  <c r="BS111" i="1"/>
  <c r="BR111" i="1"/>
  <c r="CD110" i="1"/>
  <c r="CC110" i="1"/>
  <c r="CB110" i="1"/>
  <c r="CA110" i="1"/>
  <c r="BZ110" i="1"/>
  <c r="BY110" i="1"/>
  <c r="BX110" i="1"/>
  <c r="BW110" i="1"/>
  <c r="BV110" i="1"/>
  <c r="BU110" i="1"/>
  <c r="BT110" i="1"/>
  <c r="BS110" i="1"/>
  <c r="BR110" i="1"/>
  <c r="CD109" i="1"/>
  <c r="CC109" i="1"/>
  <c r="CB109" i="1"/>
  <c r="CA109" i="1"/>
  <c r="BZ109" i="1"/>
  <c r="BY109" i="1"/>
  <c r="BX109" i="1"/>
  <c r="BW109" i="1"/>
  <c r="BV109" i="1"/>
  <c r="BU109" i="1"/>
  <c r="BT109" i="1"/>
  <c r="BS109" i="1"/>
  <c r="BR109" i="1"/>
  <c r="CD108" i="1"/>
  <c r="CC108" i="1"/>
  <c r="CB108" i="1"/>
  <c r="CA108" i="1"/>
  <c r="BZ108" i="1"/>
  <c r="BY108" i="1"/>
  <c r="BX108" i="1"/>
  <c r="BW108" i="1"/>
  <c r="BV108" i="1"/>
  <c r="BU108" i="1"/>
  <c r="BT108" i="1"/>
  <c r="BS108" i="1"/>
  <c r="BR108" i="1"/>
  <c r="CD107" i="1"/>
  <c r="CC107" i="1"/>
  <c r="CB107" i="1"/>
  <c r="CA107" i="1"/>
  <c r="BZ107" i="1"/>
  <c r="BY107" i="1"/>
  <c r="BX107" i="1"/>
  <c r="BW107" i="1"/>
  <c r="BV107" i="1"/>
  <c r="BU107" i="1"/>
  <c r="BT107" i="1"/>
  <c r="BS107" i="1"/>
  <c r="BR107" i="1"/>
  <c r="CD106" i="1"/>
  <c r="CC106" i="1"/>
  <c r="CB106" i="1"/>
  <c r="CA106" i="1"/>
  <c r="BZ106" i="1"/>
  <c r="BY106" i="1"/>
  <c r="BX106" i="1"/>
  <c r="BW106" i="1"/>
  <c r="BV106" i="1"/>
  <c r="BU106" i="1"/>
  <c r="BT106" i="1"/>
  <c r="BS106" i="1"/>
  <c r="BR106" i="1"/>
  <c r="CD105" i="1"/>
  <c r="CC105" i="1"/>
  <c r="CB105" i="1"/>
  <c r="CA105" i="1"/>
  <c r="BZ105" i="1"/>
  <c r="BY105" i="1"/>
  <c r="BX105" i="1"/>
  <c r="BW105" i="1"/>
  <c r="BV105" i="1"/>
  <c r="BU105" i="1"/>
  <c r="BT105" i="1"/>
  <c r="BS105" i="1"/>
  <c r="BR105" i="1"/>
  <c r="CD104" i="1"/>
  <c r="CC104" i="1"/>
  <c r="CB104" i="1"/>
  <c r="CA104" i="1"/>
  <c r="BZ104" i="1"/>
  <c r="BY104" i="1"/>
  <c r="BX104" i="1"/>
  <c r="BW104" i="1"/>
  <c r="BV104" i="1"/>
  <c r="BU104" i="1"/>
  <c r="BT104" i="1"/>
  <c r="BS104" i="1"/>
  <c r="BR104" i="1"/>
  <c r="CD103" i="1"/>
  <c r="CC103" i="1"/>
  <c r="CB103" i="1"/>
  <c r="CA103" i="1"/>
  <c r="BZ103" i="1"/>
  <c r="BY103" i="1"/>
  <c r="BX103" i="1"/>
  <c r="BW103" i="1"/>
  <c r="BV103" i="1"/>
  <c r="BU103" i="1"/>
  <c r="BT103" i="1"/>
  <c r="BS103" i="1"/>
  <c r="BR103" i="1"/>
  <c r="CD102" i="1"/>
  <c r="CC102" i="1"/>
  <c r="CB102" i="1"/>
  <c r="CA102" i="1"/>
  <c r="BZ102" i="1"/>
  <c r="BY102" i="1"/>
  <c r="BX102" i="1"/>
  <c r="BW102" i="1"/>
  <c r="BV102" i="1"/>
  <c r="BU102" i="1"/>
  <c r="BT102" i="1"/>
  <c r="BS102" i="1"/>
  <c r="BR102" i="1"/>
  <c r="CD101" i="1"/>
  <c r="CC101" i="1"/>
  <c r="CB101" i="1"/>
  <c r="CA101" i="1"/>
  <c r="BZ101" i="1"/>
  <c r="BY101" i="1"/>
  <c r="BX101" i="1"/>
  <c r="BW101" i="1"/>
  <c r="BV101" i="1"/>
  <c r="BU101" i="1"/>
  <c r="BT101" i="1"/>
  <c r="BS101" i="1"/>
  <c r="BR101" i="1"/>
  <c r="CD100" i="1"/>
  <c r="CC100" i="1"/>
  <c r="CB100" i="1"/>
  <c r="CA100" i="1"/>
  <c r="BZ100" i="1"/>
  <c r="BY100" i="1"/>
  <c r="BX100" i="1"/>
  <c r="BW100" i="1"/>
  <c r="BV100" i="1"/>
  <c r="BU100" i="1"/>
  <c r="BT100" i="1"/>
  <c r="BS100" i="1"/>
  <c r="BR100" i="1"/>
  <c r="CD99" i="1"/>
  <c r="CC99" i="1"/>
  <c r="CB99" i="1"/>
  <c r="CA99" i="1"/>
  <c r="BZ99" i="1"/>
  <c r="BY99" i="1"/>
  <c r="BX99" i="1"/>
  <c r="BW99" i="1"/>
  <c r="BV99" i="1"/>
  <c r="BU99" i="1"/>
  <c r="BT99" i="1"/>
  <c r="BS99" i="1"/>
  <c r="BR99" i="1"/>
  <c r="CD98" i="1"/>
  <c r="CC98" i="1"/>
  <c r="CB98" i="1"/>
  <c r="CA98" i="1"/>
  <c r="BZ98" i="1"/>
  <c r="BY98" i="1"/>
  <c r="BX98" i="1"/>
  <c r="BW98" i="1"/>
  <c r="BV98" i="1"/>
  <c r="BU98" i="1"/>
  <c r="BT98" i="1"/>
  <c r="BS98" i="1"/>
  <c r="BR98" i="1"/>
  <c r="CD97" i="1"/>
  <c r="CC97" i="1"/>
  <c r="CB97" i="1"/>
  <c r="CA97" i="1"/>
  <c r="BZ97" i="1"/>
  <c r="BY97" i="1"/>
  <c r="BX97" i="1"/>
  <c r="BW97" i="1"/>
  <c r="BV97" i="1"/>
  <c r="BU97" i="1"/>
  <c r="BT97" i="1"/>
  <c r="BS97" i="1"/>
  <c r="BR97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CD95" i="1"/>
  <c r="CC95" i="1"/>
  <c r="CB95" i="1"/>
  <c r="CA95" i="1"/>
  <c r="BZ95" i="1"/>
  <c r="BY95" i="1"/>
  <c r="BX95" i="1"/>
  <c r="BW95" i="1"/>
  <c r="BV95" i="1"/>
  <c r="BU95" i="1"/>
  <c r="BT95" i="1"/>
  <c r="BS95" i="1"/>
  <c r="BR95" i="1"/>
  <c r="CD94" i="1"/>
  <c r="CC94" i="1"/>
  <c r="CB94" i="1"/>
  <c r="CA94" i="1"/>
  <c r="BZ94" i="1"/>
  <c r="BY94" i="1"/>
  <c r="BX94" i="1"/>
  <c r="BW94" i="1"/>
  <c r="BV94" i="1"/>
  <c r="BU94" i="1"/>
  <c r="BT94" i="1"/>
  <c r="BS94" i="1"/>
  <c r="BR94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R93" i="1"/>
  <c r="CD92" i="1"/>
  <c r="CC92" i="1"/>
  <c r="CB92" i="1"/>
  <c r="CA92" i="1"/>
  <c r="BZ92" i="1"/>
  <c r="BY92" i="1"/>
  <c r="BX92" i="1"/>
  <c r="BW92" i="1"/>
  <c r="BV92" i="1"/>
  <c r="BU92" i="1"/>
  <c r="BT92" i="1"/>
  <c r="BS92" i="1"/>
  <c r="BR92" i="1"/>
  <c r="CD91" i="1"/>
  <c r="CC91" i="1"/>
  <c r="CB91" i="1"/>
  <c r="CA91" i="1"/>
  <c r="BZ91" i="1"/>
  <c r="BY91" i="1"/>
  <c r="BX91" i="1"/>
  <c r="BW91" i="1"/>
  <c r="BV91" i="1"/>
  <c r="BU91" i="1"/>
  <c r="BT91" i="1"/>
  <c r="BS91" i="1"/>
  <c r="BR91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R90" i="1"/>
  <c r="CD89" i="1"/>
  <c r="CC89" i="1"/>
  <c r="CB89" i="1"/>
  <c r="CA89" i="1"/>
  <c r="BZ89" i="1"/>
  <c r="BY89" i="1"/>
  <c r="BX89" i="1"/>
  <c r="BW89" i="1"/>
  <c r="BV89" i="1"/>
  <c r="BU89" i="1"/>
  <c r="BT89" i="1"/>
  <c r="BS89" i="1"/>
  <c r="BR89" i="1"/>
  <c r="CD88" i="1"/>
  <c r="CC88" i="1"/>
  <c r="CB88" i="1"/>
  <c r="CA88" i="1"/>
  <c r="BZ88" i="1"/>
  <c r="BY88" i="1"/>
  <c r="BX88" i="1"/>
  <c r="BW88" i="1"/>
  <c r="BV88" i="1"/>
  <c r="BU88" i="1"/>
  <c r="BT88" i="1"/>
  <c r="BS88" i="1"/>
  <c r="BR88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CD85" i="1"/>
  <c r="CC85" i="1"/>
  <c r="CB85" i="1"/>
  <c r="CA85" i="1"/>
  <c r="BZ85" i="1"/>
  <c r="BY85" i="1"/>
  <c r="BX85" i="1"/>
  <c r="BW85" i="1"/>
  <c r="BV85" i="1"/>
  <c r="BU85" i="1"/>
  <c r="BT85" i="1"/>
  <c r="BS85" i="1"/>
  <c r="BR85" i="1"/>
  <c r="CD84" i="1"/>
  <c r="CC84" i="1"/>
  <c r="CB84" i="1"/>
  <c r="CA84" i="1"/>
  <c r="BZ84" i="1"/>
  <c r="BY84" i="1"/>
  <c r="BX84" i="1"/>
  <c r="BW84" i="1"/>
  <c r="BV84" i="1"/>
  <c r="BU84" i="1"/>
  <c r="BT84" i="1"/>
  <c r="CD83" i="1"/>
  <c r="CC83" i="1"/>
  <c r="CB83" i="1"/>
  <c r="CA83" i="1"/>
  <c r="BZ83" i="1"/>
  <c r="BY83" i="1"/>
  <c r="BX83" i="1"/>
  <c r="BW83" i="1"/>
  <c r="BV83" i="1"/>
  <c r="BU83" i="1"/>
  <c r="BT83" i="1"/>
  <c r="BS83" i="1"/>
  <c r="BR83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CD79" i="1"/>
  <c r="CC79" i="1"/>
  <c r="CB79" i="1"/>
  <c r="CA79" i="1"/>
  <c r="BZ79" i="1"/>
  <c r="BY79" i="1"/>
  <c r="BX79" i="1"/>
  <c r="BW79" i="1"/>
  <c r="BV79" i="1"/>
  <c r="BU79" i="1"/>
  <c r="BT79" i="1"/>
  <c r="BS79" i="1"/>
  <c r="BR79" i="1"/>
  <c r="CD78" i="1"/>
  <c r="CC78" i="1"/>
  <c r="CB78" i="1"/>
  <c r="CA78" i="1"/>
  <c r="BZ78" i="1"/>
  <c r="BY78" i="1"/>
  <c r="BX78" i="1"/>
  <c r="BW78" i="1"/>
  <c r="BV78" i="1"/>
  <c r="BU78" i="1"/>
  <c r="BT78" i="1"/>
  <c r="CD77" i="1"/>
  <c r="CC77" i="1"/>
  <c r="CB77" i="1"/>
  <c r="CA77" i="1"/>
  <c r="BZ77" i="1"/>
  <c r="BY77" i="1"/>
  <c r="BX77" i="1"/>
  <c r="BW77" i="1"/>
  <c r="BV77" i="1"/>
  <c r="BU77" i="1"/>
  <c r="BT77" i="1"/>
  <c r="CD76" i="1"/>
  <c r="CC76" i="1"/>
  <c r="CB76" i="1"/>
  <c r="CA76" i="1"/>
  <c r="BZ76" i="1"/>
  <c r="BY76" i="1"/>
  <c r="BX76" i="1"/>
  <c r="BW76" i="1"/>
  <c r="BV76" i="1"/>
  <c r="BU76" i="1"/>
  <c r="BT76" i="1"/>
  <c r="CD75" i="1"/>
  <c r="CC75" i="1"/>
  <c r="CB75" i="1"/>
  <c r="CA75" i="1"/>
  <c r="BZ75" i="1"/>
  <c r="BY75" i="1"/>
  <c r="BX75" i="1"/>
  <c r="BW75" i="1"/>
  <c r="BV75" i="1"/>
  <c r="BU75" i="1"/>
  <c r="BT75" i="1"/>
  <c r="CD74" i="1"/>
  <c r="CC74" i="1"/>
  <c r="CB74" i="1"/>
  <c r="CA74" i="1"/>
  <c r="BZ74" i="1"/>
  <c r="BY74" i="1"/>
  <c r="BX74" i="1"/>
  <c r="BW74" i="1"/>
  <c r="BV74" i="1"/>
  <c r="BU74" i="1"/>
  <c r="BT74" i="1"/>
  <c r="BS74" i="1"/>
  <c r="BR74" i="1"/>
  <c r="CD73" i="1"/>
  <c r="CC73" i="1"/>
  <c r="CB73" i="1"/>
  <c r="CA73" i="1"/>
  <c r="BZ73" i="1"/>
  <c r="BY73" i="1"/>
  <c r="BX73" i="1"/>
  <c r="BW73" i="1"/>
  <c r="BV73" i="1"/>
  <c r="BU73" i="1"/>
  <c r="BT73" i="1"/>
  <c r="BS73" i="1"/>
  <c r="BR73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CD71" i="1"/>
  <c r="CC71" i="1"/>
  <c r="CB71" i="1"/>
  <c r="CA71" i="1"/>
  <c r="BZ71" i="1"/>
  <c r="BY71" i="1"/>
  <c r="BX71" i="1"/>
  <c r="BW71" i="1"/>
  <c r="BV71" i="1"/>
  <c r="BU71" i="1"/>
  <c r="BT71" i="1"/>
  <c r="BS71" i="1"/>
  <c r="BR71" i="1"/>
  <c r="CD70" i="1"/>
  <c r="CC70" i="1"/>
  <c r="CB70" i="1"/>
  <c r="CA70" i="1"/>
  <c r="BZ70" i="1"/>
  <c r="BY70" i="1"/>
  <c r="BX70" i="1"/>
  <c r="BW70" i="1"/>
  <c r="BV70" i="1"/>
  <c r="BU70" i="1"/>
  <c r="BT70" i="1"/>
  <c r="BS70" i="1"/>
  <c r="BR70" i="1"/>
  <c r="CD69" i="1"/>
  <c r="CC69" i="1"/>
  <c r="CB69" i="1"/>
  <c r="CA69" i="1"/>
  <c r="BZ69" i="1"/>
  <c r="BY69" i="1"/>
  <c r="BX69" i="1"/>
  <c r="BW69" i="1"/>
  <c r="BV69" i="1"/>
  <c r="BU69" i="1"/>
  <c r="BT69" i="1"/>
  <c r="BS69" i="1"/>
  <c r="BR69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CD60" i="1"/>
  <c r="CC60" i="1"/>
  <c r="CB60" i="1"/>
  <c r="CA60" i="1"/>
  <c r="BZ60" i="1"/>
  <c r="BY60" i="1"/>
  <c r="BX60" i="1"/>
  <c r="BW60" i="1"/>
  <c r="BV60" i="1"/>
  <c r="BU60" i="1"/>
  <c r="BT60" i="1"/>
  <c r="BS60" i="1"/>
  <c r="BR60" i="1"/>
  <c r="CD59" i="1"/>
  <c r="CC59" i="1"/>
  <c r="CB59" i="1"/>
  <c r="CA59" i="1"/>
  <c r="BZ59" i="1"/>
  <c r="BY59" i="1"/>
  <c r="BX59" i="1"/>
  <c r="BW59" i="1"/>
  <c r="BV59" i="1"/>
  <c r="BU59" i="1"/>
  <c r="BT59" i="1"/>
  <c r="BS59" i="1"/>
  <c r="BR59" i="1"/>
  <c r="CD58" i="1"/>
  <c r="CC58" i="1"/>
  <c r="CB58" i="1"/>
  <c r="CA58" i="1"/>
  <c r="BZ58" i="1"/>
  <c r="BY58" i="1"/>
  <c r="BX58" i="1"/>
  <c r="BW58" i="1"/>
  <c r="BV58" i="1"/>
  <c r="BU58" i="1"/>
  <c r="BT58" i="1"/>
  <c r="BS58" i="1"/>
  <c r="BR58" i="1"/>
  <c r="CD57" i="1"/>
  <c r="CC57" i="1"/>
  <c r="CB57" i="1"/>
  <c r="CA57" i="1"/>
  <c r="BZ57" i="1"/>
  <c r="BY57" i="1"/>
  <c r="BX57" i="1"/>
  <c r="BW57" i="1"/>
  <c r="BV57" i="1"/>
  <c r="BU57" i="1"/>
  <c r="BT57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R56" i="1"/>
  <c r="CD55" i="1"/>
  <c r="CC55" i="1"/>
  <c r="CB55" i="1"/>
  <c r="CA55" i="1"/>
  <c r="BZ55" i="1"/>
  <c r="BY55" i="1"/>
  <c r="BX55" i="1"/>
  <c r="BW55" i="1"/>
  <c r="BV55" i="1"/>
  <c r="BU55" i="1"/>
  <c r="BT55" i="1"/>
  <c r="BS55" i="1"/>
  <c r="BR55" i="1"/>
  <c r="CD54" i="1"/>
  <c r="CC54" i="1"/>
  <c r="CB54" i="1"/>
  <c r="CA54" i="1"/>
  <c r="BZ54" i="1"/>
  <c r="BY54" i="1"/>
  <c r="BX54" i="1"/>
  <c r="BW54" i="1"/>
  <c r="BV54" i="1"/>
  <c r="BU54" i="1"/>
  <c r="BT54" i="1"/>
  <c r="CD53" i="1"/>
  <c r="CC53" i="1"/>
  <c r="CB53" i="1"/>
  <c r="CA53" i="1"/>
  <c r="BZ53" i="1"/>
  <c r="BY53" i="1"/>
  <c r="BX53" i="1"/>
  <c r="BW53" i="1"/>
  <c r="BV53" i="1"/>
  <c r="BU53" i="1"/>
  <c r="BT53" i="1"/>
  <c r="CA52" i="1"/>
  <c r="CD51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CD50" i="1"/>
  <c r="CC50" i="1"/>
  <c r="CB50" i="1"/>
  <c r="CA50" i="1"/>
  <c r="BZ50" i="1"/>
  <c r="BY50" i="1"/>
  <c r="BX50" i="1"/>
  <c r="BW50" i="1"/>
  <c r="BV50" i="1"/>
  <c r="BU50" i="1"/>
  <c r="BT50" i="1"/>
  <c r="CD49" i="1"/>
  <c r="CC49" i="1"/>
  <c r="CB49" i="1"/>
  <c r="CA49" i="1"/>
  <c r="BZ49" i="1"/>
  <c r="BY49" i="1"/>
  <c r="BX49" i="1"/>
  <c r="BW49" i="1"/>
  <c r="BV49" i="1"/>
  <c r="BU49" i="1"/>
  <c r="BT49" i="1"/>
  <c r="BS49" i="1"/>
  <c r="BR49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CD47" i="1"/>
  <c r="CC47" i="1"/>
  <c r="CB47" i="1"/>
  <c r="CA47" i="1"/>
  <c r="BZ47" i="1"/>
  <c r="BY47" i="1"/>
  <c r="BX47" i="1"/>
  <c r="BW47" i="1"/>
  <c r="BV47" i="1"/>
  <c r="BU47" i="1"/>
  <c r="BT47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CD43" i="1"/>
  <c r="CC43" i="1"/>
  <c r="CB43" i="1"/>
  <c r="CA43" i="1"/>
  <c r="BZ43" i="1"/>
  <c r="BY43" i="1"/>
  <c r="BX43" i="1"/>
  <c r="BW43" i="1"/>
  <c r="BV43" i="1"/>
  <c r="BU43" i="1"/>
  <c r="BT43" i="1"/>
  <c r="BS43" i="1"/>
  <c r="BR43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CD41" i="1"/>
  <c r="CC41" i="1"/>
  <c r="CB41" i="1"/>
  <c r="CA41" i="1"/>
  <c r="BZ41" i="1"/>
  <c r="BY41" i="1"/>
  <c r="BX41" i="1"/>
  <c r="BW41" i="1"/>
  <c r="BV41" i="1"/>
  <c r="BU41" i="1"/>
  <c r="BT41" i="1"/>
  <c r="CD40" i="1"/>
  <c r="CC40" i="1"/>
  <c r="CB40" i="1"/>
  <c r="CA40" i="1"/>
  <c r="BZ40" i="1"/>
  <c r="BY40" i="1"/>
  <c r="BX40" i="1"/>
  <c r="BW40" i="1"/>
  <c r="BV40" i="1"/>
  <c r="BU40" i="1"/>
  <c r="BT40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CD33" i="1"/>
  <c r="CC33" i="1"/>
  <c r="CB33" i="1"/>
  <c r="CA33" i="1"/>
  <c r="BZ33" i="1"/>
  <c r="BY33" i="1"/>
  <c r="BX33" i="1"/>
  <c r="BW33" i="1"/>
  <c r="BV33" i="1"/>
  <c r="BU33" i="1"/>
  <c r="BT33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CD31" i="1"/>
  <c r="CC31" i="1"/>
  <c r="CB31" i="1"/>
  <c r="CA31" i="1"/>
  <c r="BZ31" i="1"/>
  <c r="BY31" i="1"/>
  <c r="BX31" i="1"/>
  <c r="BW31" i="1"/>
  <c r="BV31" i="1"/>
  <c r="BU31" i="1"/>
  <c r="BT31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CD26" i="1"/>
  <c r="CC26" i="1"/>
  <c r="CB26" i="1"/>
  <c r="CA26" i="1"/>
  <c r="BZ26" i="1"/>
  <c r="BY26" i="1"/>
  <c r="BX26" i="1"/>
  <c r="BW26" i="1"/>
  <c r="BV26" i="1"/>
  <c r="BU26" i="1"/>
  <c r="BT26" i="1"/>
  <c r="CD25" i="1"/>
  <c r="CC25" i="1"/>
  <c r="CB25" i="1"/>
  <c r="CA25" i="1"/>
  <c r="BZ25" i="1"/>
  <c r="BY25" i="1"/>
  <c r="BX25" i="1"/>
  <c r="BW25" i="1"/>
  <c r="BV25" i="1"/>
  <c r="BU25" i="1"/>
  <c r="BT25" i="1"/>
  <c r="CD24" i="1"/>
  <c r="CC24" i="1"/>
  <c r="CB24" i="1"/>
  <c r="CA24" i="1"/>
  <c r="BZ24" i="1"/>
  <c r="BY24" i="1"/>
  <c r="BX24" i="1"/>
  <c r="BW24" i="1"/>
  <c r="BV24" i="1"/>
  <c r="BU24" i="1"/>
  <c r="BT24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CD21" i="1"/>
  <c r="CC21" i="1"/>
  <c r="CB21" i="1"/>
  <c r="CA21" i="1"/>
  <c r="BZ21" i="1"/>
  <c r="BY21" i="1"/>
  <c r="BX21" i="1"/>
  <c r="BW21" i="1"/>
  <c r="BV21" i="1"/>
  <c r="BU21" i="1"/>
  <c r="BT21" i="1"/>
  <c r="CD20" i="1"/>
  <c r="CC20" i="1"/>
  <c r="CB20" i="1"/>
  <c r="CA20" i="1"/>
  <c r="BZ20" i="1"/>
  <c r="BY20" i="1"/>
  <c r="BX20" i="1"/>
  <c r="BW20" i="1"/>
  <c r="BV20" i="1"/>
  <c r="BU20" i="1"/>
  <c r="BT20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CD18" i="1"/>
  <c r="CC18" i="1"/>
  <c r="CB18" i="1"/>
  <c r="CA18" i="1"/>
  <c r="BZ18" i="1"/>
  <c r="BY18" i="1"/>
  <c r="BX18" i="1"/>
  <c r="BW18" i="1"/>
  <c r="BV18" i="1"/>
  <c r="BU18" i="1"/>
  <c r="BT18" i="1"/>
  <c r="CD17" i="1"/>
  <c r="CC17" i="1"/>
  <c r="CB17" i="1"/>
  <c r="CA17" i="1"/>
  <c r="BZ17" i="1"/>
  <c r="BY17" i="1"/>
  <c r="BX17" i="1"/>
  <c r="BW17" i="1"/>
  <c r="BV17" i="1"/>
  <c r="BU17" i="1"/>
  <c r="BT17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CD15" i="1"/>
  <c r="CC15" i="1"/>
  <c r="CB15" i="1"/>
  <c r="CA15" i="1"/>
  <c r="BZ15" i="1"/>
  <c r="BY15" i="1"/>
  <c r="BX15" i="1"/>
  <c r="BW15" i="1"/>
  <c r="BV15" i="1"/>
  <c r="BU15" i="1"/>
  <c r="BT15" i="1"/>
  <c r="CD14" i="1"/>
  <c r="CC14" i="1"/>
  <c r="CB14" i="1"/>
  <c r="CA14" i="1"/>
  <c r="BZ14" i="1"/>
  <c r="BY14" i="1"/>
  <c r="BX14" i="1"/>
  <c r="BW14" i="1"/>
  <c r="BV14" i="1"/>
  <c r="BU14" i="1"/>
  <c r="BT14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CD11" i="1"/>
  <c r="CC11" i="1"/>
  <c r="CB11" i="1"/>
  <c r="CA11" i="1"/>
  <c r="BZ11" i="1"/>
  <c r="BY11" i="1"/>
  <c r="BX11" i="1"/>
  <c r="BW11" i="1"/>
  <c r="BV11" i="1"/>
  <c r="BU11" i="1"/>
  <c r="BT11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CD9" i="1"/>
  <c r="CC9" i="1"/>
  <c r="CB9" i="1"/>
  <c r="CA9" i="1"/>
  <c r="BZ9" i="1"/>
  <c r="BY9" i="1"/>
  <c r="BX9" i="1"/>
  <c r="BW9" i="1"/>
  <c r="BV9" i="1"/>
  <c r="BU9" i="1"/>
  <c r="BT9" i="1"/>
  <c r="CD8" i="1"/>
  <c r="CC8" i="1"/>
  <c r="CB8" i="1"/>
  <c r="CA8" i="1"/>
  <c r="BZ8" i="1"/>
  <c r="BY8" i="1"/>
  <c r="BX8" i="1"/>
  <c r="BW8" i="1"/>
  <c r="BV8" i="1"/>
  <c r="BU8" i="1"/>
  <c r="BT8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CD4" i="1"/>
  <c r="CC4" i="1"/>
  <c r="CB4" i="1"/>
  <c r="CA4" i="1"/>
  <c r="BZ4" i="1"/>
  <c r="BY4" i="1"/>
  <c r="BX4" i="1"/>
  <c r="BW4" i="1"/>
  <c r="BV4" i="1"/>
  <c r="BU4" i="1"/>
  <c r="BT4" i="1"/>
  <c r="CD3" i="1"/>
  <c r="CC3" i="1"/>
  <c r="CB3" i="1"/>
  <c r="CA3" i="1"/>
  <c r="BZ3" i="1"/>
  <c r="BY3" i="1"/>
  <c r="BX3" i="1"/>
  <c r="BW3" i="1"/>
  <c r="BV3" i="1"/>
  <c r="BU3" i="1"/>
  <c r="BT3" i="1"/>
  <c r="CD2" i="1"/>
  <c r="CC2" i="1"/>
  <c r="CB2" i="1"/>
  <c r="BZ2" i="1"/>
  <c r="BY2" i="1"/>
  <c r="BX2" i="1"/>
  <c r="BW2" i="1"/>
  <c r="BV2" i="1"/>
  <c r="BU2" i="1"/>
  <c r="BS2" i="1"/>
  <c r="BR2" i="1"/>
  <c r="BT196" i="1" l="1"/>
  <c r="BT197" i="1"/>
  <c r="BT201" i="1"/>
  <c r="BR196" i="1"/>
  <c r="BR197" i="1"/>
  <c r="BR201" i="1"/>
</calcChain>
</file>

<file path=xl/sharedStrings.xml><?xml version="1.0" encoding="utf-8"?>
<sst xmlns="http://schemas.openxmlformats.org/spreadsheetml/2006/main" count="3953" uniqueCount="1114">
  <si>
    <t>ID</t>
  </si>
  <si>
    <t>Sample</t>
  </si>
  <si>
    <t>CL color</t>
  </si>
  <si>
    <t>Petrog. location</t>
  </si>
  <si>
    <t xml:space="preserve">F </t>
  </si>
  <si>
    <t>P2O5</t>
  </si>
  <si>
    <t>Cl</t>
  </si>
  <si>
    <t>CaO</t>
  </si>
  <si>
    <t>Na2O</t>
  </si>
  <si>
    <t>MgO</t>
  </si>
  <si>
    <t>SiO2</t>
  </si>
  <si>
    <t>SO3</t>
  </si>
  <si>
    <t>MnO</t>
  </si>
  <si>
    <t>FeO</t>
  </si>
  <si>
    <t>SrO</t>
  </si>
  <si>
    <t>(-O=F)</t>
  </si>
  <si>
    <t>(-O=Cl)</t>
  </si>
  <si>
    <t>Total (Corrected)</t>
  </si>
  <si>
    <t>Ca apfu</t>
  </si>
  <si>
    <t>Na apfu</t>
  </si>
  <si>
    <t>Mg apfu</t>
  </si>
  <si>
    <t>Fe apfu</t>
  </si>
  <si>
    <t>Mn apfu</t>
  </si>
  <si>
    <t>Sr apfu</t>
  </si>
  <si>
    <t>P apfu</t>
  </si>
  <si>
    <t>Si apfu</t>
  </si>
  <si>
    <t>S apfu</t>
  </si>
  <si>
    <t>F apfu</t>
  </si>
  <si>
    <t>Cl apfu</t>
  </si>
  <si>
    <t>OH apfu</t>
  </si>
  <si>
    <t>M site sum</t>
  </si>
  <si>
    <t>T site sum</t>
  </si>
  <si>
    <t>LA-ICP-MS ID</t>
  </si>
  <si>
    <t>Na</t>
  </si>
  <si>
    <t>Mg</t>
  </si>
  <si>
    <t>Al</t>
  </si>
  <si>
    <t>Si28</t>
  </si>
  <si>
    <t>Si29</t>
  </si>
  <si>
    <t>P</t>
  </si>
  <si>
    <t>S</t>
  </si>
  <si>
    <t>Ca43</t>
  </si>
  <si>
    <t>Ca44</t>
  </si>
  <si>
    <t>Mn</t>
  </si>
  <si>
    <t>Fe</t>
  </si>
  <si>
    <t>Sr</t>
  </si>
  <si>
    <t>La</t>
  </si>
  <si>
    <t>Th</t>
  </si>
  <si>
    <t>TREE</t>
  </si>
  <si>
    <t>REE+Y</t>
  </si>
  <si>
    <t>LREE/TREE</t>
  </si>
  <si>
    <t>La/YbN</t>
  </si>
  <si>
    <t>Ce/YbN</t>
  </si>
  <si>
    <t>La/NdN</t>
  </si>
  <si>
    <t>Ce/Ce*</t>
  </si>
  <si>
    <t>Eu/Eu*</t>
  </si>
  <si>
    <t>Y/Y*</t>
  </si>
  <si>
    <t>Mg/Mn</t>
  </si>
  <si>
    <t>Sr/Y</t>
  </si>
  <si>
    <t>Th/U</t>
  </si>
  <si>
    <t>Y/Ho</t>
  </si>
  <si>
    <t>l0</t>
  </si>
  <si>
    <t>l1</t>
  </si>
  <si>
    <t>l2</t>
  </si>
  <si>
    <t>l3</t>
  </si>
  <si>
    <t>l4</t>
  </si>
  <si>
    <t>SAA3-1</t>
  </si>
  <si>
    <t>Saarinen</t>
  </si>
  <si>
    <t>SAA3</t>
  </si>
  <si>
    <t>Center</t>
  </si>
  <si>
    <t>Magenta</t>
  </si>
  <si>
    <t>Inc. Phl.</t>
  </si>
  <si>
    <t>&lt;0.35105</t>
  </si>
  <si>
    <t>&lt;116.5597</t>
  </si>
  <si>
    <t>&lt;201.2112</t>
  </si>
  <si>
    <t>&lt;0.057055</t>
  </si>
  <si>
    <t>SAA3-2</t>
  </si>
  <si>
    <t>Overgrowth</t>
  </si>
  <si>
    <t>Green</t>
  </si>
  <si>
    <t>SAA3-3</t>
  </si>
  <si>
    <t>Rim</t>
  </si>
  <si>
    <t>Blue</t>
  </si>
  <si>
    <t>SAA3-4</t>
  </si>
  <si>
    <t>&lt;0.14533</t>
  </si>
  <si>
    <t>&lt;47.7222</t>
  </si>
  <si>
    <t>&lt;0.018356</t>
  </si>
  <si>
    <t>SAA3-5</t>
  </si>
  <si>
    <t>&lt;0.12692</t>
  </si>
  <si>
    <t>&lt;44.9585</t>
  </si>
  <si>
    <t>&lt;0.013477</t>
  </si>
  <si>
    <t>SAA3-6</t>
  </si>
  <si>
    <t>&lt;0.39515</t>
  </si>
  <si>
    <t>&lt;129.843</t>
  </si>
  <si>
    <t>&lt;220.7128</t>
  </si>
  <si>
    <t>&lt;0.044711</t>
  </si>
  <si>
    <t>SAA3-7</t>
  </si>
  <si>
    <t>SAA3-8</t>
  </si>
  <si>
    <t>SAA3-9</t>
  </si>
  <si>
    <t>Inc. Crb.</t>
  </si>
  <si>
    <t>&lt;0.14801</t>
  </si>
  <si>
    <t>&lt;49.0624</t>
  </si>
  <si>
    <t>&lt;0.025223</t>
  </si>
  <si>
    <t>SAA3-10</t>
  </si>
  <si>
    <t>SAA3-11</t>
  </si>
  <si>
    <t>Yellow</t>
  </si>
  <si>
    <t>&lt;31.0146</t>
  </si>
  <si>
    <t>&lt;0.021344</t>
  </si>
  <si>
    <t>SAA3-12</t>
  </si>
  <si>
    <t>&lt;23.5555</t>
  </si>
  <si>
    <t>&lt;0.012277</t>
  </si>
  <si>
    <t>SAA3-13</t>
  </si>
  <si>
    <t>SAA3-14</t>
  </si>
  <si>
    <t>SAA3-15</t>
  </si>
  <si>
    <t>&lt;0.1324</t>
  </si>
  <si>
    <t>&lt;47.9379</t>
  </si>
  <si>
    <t>&lt;0.014721</t>
  </si>
  <si>
    <t>SAA3-16</t>
  </si>
  <si>
    <t>∞</t>
  </si>
  <si>
    <t>SAA3-17</t>
  </si>
  <si>
    <t>SAA3-18</t>
  </si>
  <si>
    <t>&lt;0.059513</t>
  </si>
  <si>
    <t>&lt;20.2692</t>
  </si>
  <si>
    <t>&lt;0.0092508</t>
  </si>
  <si>
    <t>SAA3-19</t>
  </si>
  <si>
    <t>SAA3-20</t>
  </si>
  <si>
    <t>SAA3-21</t>
  </si>
  <si>
    <t>&lt;47.3013</t>
  </si>
  <si>
    <t>&lt;0.015583</t>
  </si>
  <si>
    <t>SAA3-22</t>
  </si>
  <si>
    <t>&lt;52.9517</t>
  </si>
  <si>
    <t>&lt;0.021556</t>
  </si>
  <si>
    <t>SAA3-23</t>
  </si>
  <si>
    <t>SAA3-24</t>
  </si>
  <si>
    <t>SAA3-25</t>
  </si>
  <si>
    <t>SAA3-26</t>
  </si>
  <si>
    <t>&lt;0.059938</t>
  </si>
  <si>
    <t>&lt;21.1315</t>
  </si>
  <si>
    <t>SAA3-27</t>
  </si>
  <si>
    <t>&lt;0.14627</t>
  </si>
  <si>
    <t>&lt;49.5164</t>
  </si>
  <si>
    <t>&lt;0.022428</t>
  </si>
  <si>
    <t>SAA3-28</t>
  </si>
  <si>
    <t>&lt;0.059224</t>
  </si>
  <si>
    <t>&lt;20.618</t>
  </si>
  <si>
    <t>&lt;0.010418</t>
  </si>
  <si>
    <t>SAA3-29</t>
  </si>
  <si>
    <t>&lt;0.055986</t>
  </si>
  <si>
    <t>&lt;20.5247</t>
  </si>
  <si>
    <t>&lt;0.010441</t>
  </si>
  <si>
    <t>SAA3-30</t>
  </si>
  <si>
    <t>SAA4-31</t>
  </si>
  <si>
    <t>SAA4</t>
  </si>
  <si>
    <t>Profile through crystal</t>
  </si>
  <si>
    <t>SAA4-1</t>
  </si>
  <si>
    <t>&lt;32.2683</t>
  </si>
  <si>
    <t>&lt;0.020023</t>
  </si>
  <si>
    <t>SAA4-32</t>
  </si>
  <si>
    <t>SAA4-2</t>
  </si>
  <si>
    <t>SAA4-33</t>
  </si>
  <si>
    <t>SAA4-3</t>
  </si>
  <si>
    <t>&lt;32.671</t>
  </si>
  <si>
    <t>&lt;0.020699</t>
  </si>
  <si>
    <t>SAA4-34</t>
  </si>
  <si>
    <t>SAA4-4</t>
  </si>
  <si>
    <t>&lt;27.8159</t>
  </si>
  <si>
    <t>&lt;0.021825</t>
  </si>
  <si>
    <t>SAA4-35</t>
  </si>
  <si>
    <t>SAA4-5</t>
  </si>
  <si>
    <t>&lt;28.1851</t>
  </si>
  <si>
    <t>&lt;0.015954</t>
  </si>
  <si>
    <t>SAA4-36</t>
  </si>
  <si>
    <t>SAA4-6</t>
  </si>
  <si>
    <t>&lt;0.090619</t>
  </si>
  <si>
    <t>&lt;29.3946</t>
  </si>
  <si>
    <t>&lt;0.015461</t>
  </si>
  <si>
    <t>SAA4-37</t>
  </si>
  <si>
    <t>SAA4-7</t>
  </si>
  <si>
    <t>&lt;0.089116</t>
  </si>
  <si>
    <t>&lt;29.2778</t>
  </si>
  <si>
    <t>&lt;0.012796</t>
  </si>
  <si>
    <t>SAA4-38</t>
  </si>
  <si>
    <t>SAA4-8</t>
  </si>
  <si>
    <t>&lt;0.43965</t>
  </si>
  <si>
    <t>&lt;175.3281</t>
  </si>
  <si>
    <t>&lt;0.062078</t>
  </si>
  <si>
    <t>SAA4-39</t>
  </si>
  <si>
    <t>SAA4-9</t>
  </si>
  <si>
    <t>SAA4-40</t>
  </si>
  <si>
    <t>SAA4-10</t>
  </si>
  <si>
    <t>SAA4-41</t>
  </si>
  <si>
    <t>SAA4-11</t>
  </si>
  <si>
    <t>&lt;0.10119</t>
  </si>
  <si>
    <t>&lt;32.1147</t>
  </si>
  <si>
    <t>&lt;0.01491</t>
  </si>
  <si>
    <t>SAA4-42</t>
  </si>
  <si>
    <t>SAA4-12</t>
  </si>
  <si>
    <t>&lt;28.6231</t>
  </si>
  <si>
    <t>SAA4-43</t>
  </si>
  <si>
    <t>SAA4-13</t>
  </si>
  <si>
    <t>&lt;37.7426</t>
  </si>
  <si>
    <t>&lt;0.018405</t>
  </si>
  <si>
    <t>SAA4-44</t>
  </si>
  <si>
    <t>SAA4-14</t>
  </si>
  <si>
    <t>&lt;29.4528</t>
  </si>
  <si>
    <t>&lt;0.013528</t>
  </si>
  <si>
    <t>SAA4-45</t>
  </si>
  <si>
    <t>SAA4-15</t>
  </si>
  <si>
    <t>&lt;28.7407</t>
  </si>
  <si>
    <t>SAA4-46</t>
  </si>
  <si>
    <t>SAA4-16</t>
  </si>
  <si>
    <t>&lt;31.1927</t>
  </si>
  <si>
    <t>SAA4-47</t>
  </si>
  <si>
    <t>SAA4-17</t>
  </si>
  <si>
    <t>&lt;0.092739</t>
  </si>
  <si>
    <t>&lt;32.062</t>
  </si>
  <si>
    <t>&lt;0.017072</t>
  </si>
  <si>
    <t>SAA4-48</t>
  </si>
  <si>
    <t>SAA4-18</t>
  </si>
  <si>
    <t>&lt;0.10634</t>
  </si>
  <si>
    <t>&lt;34.5758</t>
  </si>
  <si>
    <t>&lt;0.020588</t>
  </si>
  <si>
    <t>SAA4-49</t>
  </si>
  <si>
    <t>SAA4-19</t>
  </si>
  <si>
    <t>&lt;0.22383</t>
  </si>
  <si>
    <t>&lt;0.5226</t>
  </si>
  <si>
    <t>&lt;0.012016</t>
  </si>
  <si>
    <t>&lt;0.043302</t>
  </si>
  <si>
    <t>&lt;0.015853</t>
  </si>
  <si>
    <t>SAA4-50</t>
  </si>
  <si>
    <t>SAA4-20</t>
  </si>
  <si>
    <t>&lt;0.091136</t>
  </si>
  <si>
    <t>&lt;29.7249</t>
  </si>
  <si>
    <t>&lt;0.013134</t>
  </si>
  <si>
    <t>SAA4-51</t>
  </si>
  <si>
    <t>SAA4-21</t>
  </si>
  <si>
    <t>SAA4-52</t>
  </si>
  <si>
    <t>Violet</t>
  </si>
  <si>
    <t>SAA4-22</t>
  </si>
  <si>
    <t>SAA4-53</t>
  </si>
  <si>
    <t>Recrystallized</t>
  </si>
  <si>
    <t>SAA4-23</t>
  </si>
  <si>
    <t>SAA4-54</t>
  </si>
  <si>
    <t>SAA4-24</t>
  </si>
  <si>
    <t>&lt;0.089089</t>
  </si>
  <si>
    <t>&lt;30.4552</t>
  </si>
  <si>
    <t>&lt;0.010521</t>
  </si>
  <si>
    <t>SAA4-55</t>
  </si>
  <si>
    <t>SAA4-25</t>
  </si>
  <si>
    <t>&lt;35.713</t>
  </si>
  <si>
    <t>&lt;0.023297</t>
  </si>
  <si>
    <t>SAA4-56</t>
  </si>
  <si>
    <t>SAA4-26</t>
  </si>
  <si>
    <t>&lt;0.12248</t>
  </si>
  <si>
    <t>&lt;39.7212</t>
  </si>
  <si>
    <t>&lt;0.028485</t>
  </si>
  <si>
    <t>SAA4-57</t>
  </si>
  <si>
    <t>SAA4-27</t>
  </si>
  <si>
    <t>&lt;0.20403</t>
  </si>
  <si>
    <t>&lt;70.0064</t>
  </si>
  <si>
    <t>&lt;0.04032</t>
  </si>
  <si>
    <t>SAA4-58</t>
  </si>
  <si>
    <t>SAA4-28</t>
  </si>
  <si>
    <t>&lt;0.088692</t>
  </si>
  <si>
    <t>&lt;29.6986</t>
  </si>
  <si>
    <t>SAA4-59</t>
  </si>
  <si>
    <t>SAA4-29</t>
  </si>
  <si>
    <t>&lt;28.0231</t>
  </si>
  <si>
    <t>&lt;0.012388</t>
  </si>
  <si>
    <t>SAA4-60</t>
  </si>
  <si>
    <t>SAA4-30</t>
  </si>
  <si>
    <t>&lt;0.44619</t>
  </si>
  <si>
    <t>&lt;148.3842</t>
  </si>
  <si>
    <t>&lt;179.5003</t>
  </si>
  <si>
    <t>&lt;0.065485</t>
  </si>
  <si>
    <t>SAA5-61</t>
  </si>
  <si>
    <t>SAA5</t>
  </si>
  <si>
    <t>SAA5-1</t>
  </si>
  <si>
    <t>&lt;0.12231</t>
  </si>
  <si>
    <t>&lt;41.2716</t>
  </si>
  <si>
    <t>&lt;0.020478</t>
  </si>
  <si>
    <t>SAA5-62</t>
  </si>
  <si>
    <t>SAA5-2</t>
  </si>
  <si>
    <t>&lt;0.050247</t>
  </si>
  <si>
    <t>&lt;17.3622</t>
  </si>
  <si>
    <t>SAA5-63</t>
  </si>
  <si>
    <t>SAA5-3</t>
  </si>
  <si>
    <t>&lt;0.060505</t>
  </si>
  <si>
    <t>SAA5-64</t>
  </si>
  <si>
    <t>SAA5-4</t>
  </si>
  <si>
    <t>&lt;0.11895</t>
  </si>
  <si>
    <t>&lt;41.6744</t>
  </si>
  <si>
    <t>&lt;0.015975</t>
  </si>
  <si>
    <t>SAA5-65</t>
  </si>
  <si>
    <t>SAA5-5</t>
  </si>
  <si>
    <t>&lt;0.12566</t>
  </si>
  <si>
    <t>&lt;41.416</t>
  </si>
  <si>
    <t>&lt;0.018664</t>
  </si>
  <si>
    <t>SAA5-66</t>
  </si>
  <si>
    <t>SAA5-6</t>
  </si>
  <si>
    <t>&lt;0.048606</t>
  </si>
  <si>
    <t>SAA5-67</t>
  </si>
  <si>
    <t>SAA5-7</t>
  </si>
  <si>
    <t>&lt;0.53181</t>
  </si>
  <si>
    <t>&lt;188.0627</t>
  </si>
  <si>
    <t>&lt;0.11131</t>
  </si>
  <si>
    <t>SAA5-68</t>
  </si>
  <si>
    <t>SAA5-8</t>
  </si>
  <si>
    <t>&lt;0.052917</t>
  </si>
  <si>
    <t>&lt;18.3243</t>
  </si>
  <si>
    <t>SAA5-69</t>
  </si>
  <si>
    <t>SAA5-9</t>
  </si>
  <si>
    <t>&lt;0.048266</t>
  </si>
  <si>
    <t>&lt;17.4385</t>
  </si>
  <si>
    <t>&lt;0.0078166</t>
  </si>
  <si>
    <t>SAA5-70</t>
  </si>
  <si>
    <t>SAA5-10</t>
  </si>
  <si>
    <t>&lt;0.059443</t>
  </si>
  <si>
    <t>&lt;20.3702</t>
  </si>
  <si>
    <t>&lt;0.012087</t>
  </si>
  <si>
    <t>SAA5-71</t>
  </si>
  <si>
    <t>SAA5-11</t>
  </si>
  <si>
    <t>&lt;0.54949</t>
  </si>
  <si>
    <t>&lt;195.4671</t>
  </si>
  <si>
    <t>&lt;330.3645</t>
  </si>
  <si>
    <t>&lt;0.032746</t>
  </si>
  <si>
    <t>SAA5-72</t>
  </si>
  <si>
    <t>SAA5-12</t>
  </si>
  <si>
    <t>&lt;0.050565</t>
  </si>
  <si>
    <t>&lt;17.0868</t>
  </si>
  <si>
    <t>&lt;0.0065393</t>
  </si>
  <si>
    <t>SAA5-73</t>
  </si>
  <si>
    <t>SAA5-13</t>
  </si>
  <si>
    <t>&lt;40.4316</t>
  </si>
  <si>
    <t>&lt;0.012152</t>
  </si>
  <si>
    <t>SAA5-74</t>
  </si>
  <si>
    <t>SAA5-14</t>
  </si>
  <si>
    <t>SAA5-75</t>
  </si>
  <si>
    <t>SAA5-15</t>
  </si>
  <si>
    <t>SAA5-76</t>
  </si>
  <si>
    <t>SAA5-16</t>
  </si>
  <si>
    <t>SAA5-77</t>
  </si>
  <si>
    <t>SAA5-17</t>
  </si>
  <si>
    <t>SAA5-78</t>
  </si>
  <si>
    <t>SAA5-18</t>
  </si>
  <si>
    <t>&lt;0.13314</t>
  </si>
  <si>
    <t>&lt;45.9951</t>
  </si>
  <si>
    <t>&lt;0.022308</t>
  </si>
  <si>
    <t>SAA5-79</t>
  </si>
  <si>
    <t>SAA5-19</t>
  </si>
  <si>
    <t>&lt;0.054826</t>
  </si>
  <si>
    <t>&lt;19.0678</t>
  </si>
  <si>
    <t>&lt;0.0070212</t>
  </si>
  <si>
    <t>SAA5-80</t>
  </si>
  <si>
    <t>SAA5-20</t>
  </si>
  <si>
    <t>&lt;46.3615</t>
  </si>
  <si>
    <t>&lt;0.024365</t>
  </si>
  <si>
    <t>SAA5-81</t>
  </si>
  <si>
    <t>SAA5-21</t>
  </si>
  <si>
    <t>&lt;0.1354</t>
  </si>
  <si>
    <t>&lt;46.4724</t>
  </si>
  <si>
    <t>&lt;0.013411</t>
  </si>
  <si>
    <t>SAA5-82</t>
  </si>
  <si>
    <t>SAA5-22</t>
  </si>
  <si>
    <t>&lt;0.13015</t>
  </si>
  <si>
    <t>&lt;44.8583</t>
  </si>
  <si>
    <t>&lt;0.021499</t>
  </si>
  <si>
    <t>SAA5-83</t>
  </si>
  <si>
    <t>Inc. Opaque</t>
  </si>
  <si>
    <t>SAA5-23</t>
  </si>
  <si>
    <t>SAA5-84</t>
  </si>
  <si>
    <t>SAA5-24</t>
  </si>
  <si>
    <t>&lt;0.28167</t>
  </si>
  <si>
    <t>&lt;97.4874</t>
  </si>
  <si>
    <t>&lt;0.032516</t>
  </si>
  <si>
    <t>&lt;0.018959</t>
  </si>
  <si>
    <t>SAA5-85</t>
  </si>
  <si>
    <t>SAA5-25</t>
  </si>
  <si>
    <t>&lt;0.056357</t>
  </si>
  <si>
    <t>&lt;19.9683</t>
  </si>
  <si>
    <t>&lt;0.0058352</t>
  </si>
  <si>
    <t>SAA5-86</t>
  </si>
  <si>
    <t>SAA5-26</t>
  </si>
  <si>
    <t>&lt;0.057819</t>
  </si>
  <si>
    <t>&lt;19.8847</t>
  </si>
  <si>
    <t>&lt;0.0073146</t>
  </si>
  <si>
    <t>SAA5-87</t>
  </si>
  <si>
    <t>SAA5-27</t>
  </si>
  <si>
    <t>&lt;0.060765</t>
  </si>
  <si>
    <t>&lt;21.4104</t>
  </si>
  <si>
    <t>&lt;0.0078342</t>
  </si>
  <si>
    <t>SAA5-88</t>
  </si>
  <si>
    <t>SAA5-28</t>
  </si>
  <si>
    <t>&lt;0.296</t>
  </si>
  <si>
    <t>&lt;101.9228</t>
  </si>
  <si>
    <t>&lt;174.6864</t>
  </si>
  <si>
    <t>&lt;0.037807</t>
  </si>
  <si>
    <t>SAR1-2-89</t>
  </si>
  <si>
    <t>Sarkijarvi</t>
  </si>
  <si>
    <t>SAR1.2</t>
  </si>
  <si>
    <t>SAR1.2-1</t>
  </si>
  <si>
    <t>&lt;0.097986</t>
  </si>
  <si>
    <t>&lt;29.5506</t>
  </si>
  <si>
    <t>&lt;0.015833</t>
  </si>
  <si>
    <t>SAR1-2-90</t>
  </si>
  <si>
    <t>SAR1.2-2</t>
  </si>
  <si>
    <t>&lt;0.10214</t>
  </si>
  <si>
    <t>&lt;0.020788</t>
  </si>
  <si>
    <t>SAR1-2-91</t>
  </si>
  <si>
    <t>SAR1.2-3</t>
  </si>
  <si>
    <t>&lt;0.48625</t>
  </si>
  <si>
    <t>&lt;186.6587</t>
  </si>
  <si>
    <t>&lt;0.090719</t>
  </si>
  <si>
    <t>SAR1-2-92</t>
  </si>
  <si>
    <t>SAR1.2-4</t>
  </si>
  <si>
    <t>&lt;0.093728</t>
  </si>
  <si>
    <t>&lt;29.1805</t>
  </si>
  <si>
    <t>&lt;0.015493</t>
  </si>
  <si>
    <t>SAR1-2-93</t>
  </si>
  <si>
    <t>SAR1.2-5</t>
  </si>
  <si>
    <t>&lt;0.096022</t>
  </si>
  <si>
    <t>&lt;30.6034</t>
  </si>
  <si>
    <t>&lt;0.010985</t>
  </si>
  <si>
    <t>SAR1-2-94</t>
  </si>
  <si>
    <t>SAR1.2-6</t>
  </si>
  <si>
    <t>&lt;0.097032</t>
  </si>
  <si>
    <t>&lt;30.2078</t>
  </si>
  <si>
    <t>&lt;0.013878</t>
  </si>
  <si>
    <t>SAR1-2-95</t>
  </si>
  <si>
    <t>SAR1.2-7</t>
  </si>
  <si>
    <t>&lt;0.5301</t>
  </si>
  <si>
    <t>&lt;166.7448</t>
  </si>
  <si>
    <t>&lt;203.2274</t>
  </si>
  <si>
    <t>&lt;285.3777</t>
  </si>
  <si>
    <t>&lt;0.11253</t>
  </si>
  <si>
    <t>SAR1-2-96</t>
  </si>
  <si>
    <t>SAR1.2-8</t>
  </si>
  <si>
    <t>&lt;0.10026</t>
  </si>
  <si>
    <t>&lt;31.8098</t>
  </si>
  <si>
    <t>&lt;0.014609</t>
  </si>
  <si>
    <t>SAR1-2-97</t>
  </si>
  <si>
    <t>SAR1.2-9</t>
  </si>
  <si>
    <t>&lt;0.48106</t>
  </si>
  <si>
    <t>&lt;146.9502</t>
  </si>
  <si>
    <t>&lt;0.11664</t>
  </si>
  <si>
    <t>SAR1-2-98</t>
  </si>
  <si>
    <t>SAR1.2-10</t>
  </si>
  <si>
    <t>&lt;0.097291</t>
  </si>
  <si>
    <t>&lt;30.8141</t>
  </si>
  <si>
    <t>&lt;0.011065</t>
  </si>
  <si>
    <t>SAR1-2-99</t>
  </si>
  <si>
    <t>SAR1.2-11</t>
  </si>
  <si>
    <t>&lt;0.097165</t>
  </si>
  <si>
    <t>&lt;30.343</t>
  </si>
  <si>
    <t>&lt;0.016293</t>
  </si>
  <si>
    <t>SAR1-2-100</t>
  </si>
  <si>
    <t>SAR1.2-12</t>
  </si>
  <si>
    <t>&lt;0.090449</t>
  </si>
  <si>
    <t>&lt;29.2954</t>
  </si>
  <si>
    <t>&lt;0.010632</t>
  </si>
  <si>
    <t>SAR1-2-101</t>
  </si>
  <si>
    <t>SAR1.2-13</t>
  </si>
  <si>
    <t>&lt;0.096852</t>
  </si>
  <si>
    <t>&lt;31.2835</t>
  </si>
  <si>
    <t>&lt;0.014407</t>
  </si>
  <si>
    <t>SAR1-2-102</t>
  </si>
  <si>
    <t>SAR1.2-14</t>
  </si>
  <si>
    <t>&lt;0.21076</t>
  </si>
  <si>
    <t>&lt;69.0543</t>
  </si>
  <si>
    <t>&lt;0.03703</t>
  </si>
  <si>
    <t>SAR1-2-103</t>
  </si>
  <si>
    <t>SAR1.2-15</t>
  </si>
  <si>
    <t>&lt;0.096011</t>
  </si>
  <si>
    <t>&lt;30.5042</t>
  </si>
  <si>
    <t>SAR1-2-104</t>
  </si>
  <si>
    <t>SAR1.2-16</t>
  </si>
  <si>
    <t>&lt;0.10114</t>
  </si>
  <si>
    <t>&lt;31.8918</t>
  </si>
  <si>
    <t>&lt;0.014755</t>
  </si>
  <si>
    <t>SAR1-2-105</t>
  </si>
  <si>
    <t>SAR1.2-17</t>
  </si>
  <si>
    <t>&lt;0.097931</t>
  </si>
  <si>
    <t>&lt;32.0976</t>
  </si>
  <si>
    <t>&lt;0.02129</t>
  </si>
  <si>
    <t>SAR1-2-106</t>
  </si>
  <si>
    <t>SAR1.2-18</t>
  </si>
  <si>
    <t>&lt;0.093711</t>
  </si>
  <si>
    <t>&lt;30.7347</t>
  </si>
  <si>
    <t>&lt;0.023227</t>
  </si>
  <si>
    <t>SAR1-2-107</t>
  </si>
  <si>
    <t>SAR1.2-19</t>
  </si>
  <si>
    <t>&lt;0.091221</t>
  </si>
  <si>
    <t>&lt;30.3064</t>
  </si>
  <si>
    <t>&lt;0.016418</t>
  </si>
  <si>
    <t>SAR1-2-108</t>
  </si>
  <si>
    <t>SAR1.2-20</t>
  </si>
  <si>
    <t>&lt;0.41168</t>
  </si>
  <si>
    <t>&lt;137.2854</t>
  </si>
  <si>
    <t>&lt;221.8134</t>
  </si>
  <si>
    <t>&lt;165.0873</t>
  </si>
  <si>
    <t>&lt;0.074817</t>
  </si>
  <si>
    <t>SAR1-2-109</t>
  </si>
  <si>
    <t>SAR1.2-21</t>
  </si>
  <si>
    <t>&lt;0.10226</t>
  </si>
  <si>
    <t>&lt;33.2458</t>
  </si>
  <si>
    <t>&lt;0.01539</t>
  </si>
  <si>
    <t>SAR1-2-110</t>
  </si>
  <si>
    <t>SAR1.2-22</t>
  </si>
  <si>
    <t>&lt;0.096603</t>
  </si>
  <si>
    <t>&lt;31.4181</t>
  </si>
  <si>
    <t>&lt;0.014591</t>
  </si>
  <si>
    <t>SAR1-2-111</t>
  </si>
  <si>
    <t>SAR1.2-23</t>
  </si>
  <si>
    <t>&lt;0.10299</t>
  </si>
  <si>
    <t>&lt;33.6131</t>
  </si>
  <si>
    <t>&lt;0.020425</t>
  </si>
  <si>
    <t>SAR1-2-112</t>
  </si>
  <si>
    <t>SAR1.2-24</t>
  </si>
  <si>
    <t>&lt;0.095373</t>
  </si>
  <si>
    <t>&lt;32.4995</t>
  </si>
  <si>
    <t>&lt;0.015106</t>
  </si>
  <si>
    <t>SAR1-2-113</t>
  </si>
  <si>
    <t>SAR1.2-25</t>
  </si>
  <si>
    <t>&lt;0.093664</t>
  </si>
  <si>
    <t>&lt;31.1297</t>
  </si>
  <si>
    <t>&lt;0.016942</t>
  </si>
  <si>
    <t>SAR1-2-114</t>
  </si>
  <si>
    <t>SAR1.2-26</t>
  </si>
  <si>
    <t>&lt;0.47833</t>
  </si>
  <si>
    <t>&lt;157.42</t>
  </si>
  <si>
    <t>&lt;189.8177</t>
  </si>
  <si>
    <t>SAR1-2-115</t>
  </si>
  <si>
    <t>Profile through crystal (rim)</t>
  </si>
  <si>
    <t>SAR1.2-27</t>
  </si>
  <si>
    <t>&lt;0.093226</t>
  </si>
  <si>
    <t>&lt;30.8787</t>
  </si>
  <si>
    <t>&lt;0.016786</t>
  </si>
  <si>
    <t>SAR1-2-116</t>
  </si>
  <si>
    <t>Profile through crystal (midway)</t>
  </si>
  <si>
    <t>SAR1.2-28</t>
  </si>
  <si>
    <t>&lt;0.087198</t>
  </si>
  <si>
    <t>&lt;29.8369</t>
  </si>
  <si>
    <t>&lt;0.013879</t>
  </si>
  <si>
    <t>SAR1-2-117</t>
  </si>
  <si>
    <t>Profile through crystal (center)</t>
  </si>
  <si>
    <t>SAR1.2-29</t>
  </si>
  <si>
    <t>&lt;0.086265</t>
  </si>
  <si>
    <t>&lt;29.9036</t>
  </si>
  <si>
    <t>SAR1-2-118</t>
  </si>
  <si>
    <t>SAR1.2-30</t>
  </si>
  <si>
    <t>&lt;0.21095</t>
  </si>
  <si>
    <t>&lt;72.695</t>
  </si>
  <si>
    <t>&lt;117.0909</t>
  </si>
  <si>
    <t>&lt;0.026407</t>
  </si>
  <si>
    <t>SAR1-2-119</t>
  </si>
  <si>
    <t>SAR1.2-31</t>
  </si>
  <si>
    <t>&lt;0.1019</t>
  </si>
  <si>
    <t>&lt;34.4926</t>
  </si>
  <si>
    <t>&lt;0.016082</t>
  </si>
  <si>
    <t>SAR1-2-120</t>
  </si>
  <si>
    <t>SAR1.2-32</t>
  </si>
  <si>
    <t>&lt;0.096277</t>
  </si>
  <si>
    <t>&lt;31.3451</t>
  </si>
  <si>
    <t>&lt;0.017029</t>
  </si>
  <si>
    <t>SAR1-2-121</t>
  </si>
  <si>
    <t>SAR1.2-33</t>
  </si>
  <si>
    <t>&lt;0.24076</t>
  </si>
  <si>
    <t>&lt;79.0338</t>
  </si>
  <si>
    <t>&lt;0.036904</t>
  </si>
  <si>
    <t>SAR1-2-122</t>
  </si>
  <si>
    <t>SAR1.2-34</t>
  </si>
  <si>
    <t>&lt;0.23353</t>
  </si>
  <si>
    <t>&lt;78.3065</t>
  </si>
  <si>
    <t>&lt;0.036663</t>
  </si>
  <si>
    <t>SAR1-2-123</t>
  </si>
  <si>
    <t>Turquoise</t>
  </si>
  <si>
    <t>SAR1.2-35</t>
  </si>
  <si>
    <t>&lt;0.099835</t>
  </si>
  <si>
    <t>&lt;32.6569</t>
  </si>
  <si>
    <t>&lt;39.3322</t>
  </si>
  <si>
    <t>&lt;0.017824</t>
  </si>
  <si>
    <t>SAR1-2-124</t>
  </si>
  <si>
    <t>SAR1.2-36</t>
  </si>
  <si>
    <t>&lt;0.096621</t>
  </si>
  <si>
    <t>&lt;33.0086</t>
  </si>
  <si>
    <t>&lt;0.012179</t>
  </si>
  <si>
    <t>SAR1-2-125</t>
  </si>
  <si>
    <t>SAR1.2-37</t>
  </si>
  <si>
    <t>&lt;0.48242</t>
  </si>
  <si>
    <t>&lt;161.5798</t>
  </si>
  <si>
    <t>&lt;195.1265</t>
  </si>
  <si>
    <t>&lt;0.088701</t>
  </si>
  <si>
    <t>SAR1-2-126</t>
  </si>
  <si>
    <t>SAR1.2-38</t>
  </si>
  <si>
    <t>&lt;0.10004</t>
  </si>
  <si>
    <t>&lt;34.1469</t>
  </si>
  <si>
    <t>&lt;0.016415</t>
  </si>
  <si>
    <t>SAR1-2-127</t>
  </si>
  <si>
    <t>SAR1.2-39</t>
  </si>
  <si>
    <t>&lt;0.09514</t>
  </si>
  <si>
    <t>&lt;32.2584</t>
  </si>
  <si>
    <t>&lt;0.01983</t>
  </si>
  <si>
    <t>SAR1-2-128</t>
  </si>
  <si>
    <t>SAR1.2-40</t>
  </si>
  <si>
    <t>&lt;1.0896</t>
  </si>
  <si>
    <t>&lt;604.7311</t>
  </si>
  <si>
    <t>&lt;454.525</t>
  </si>
  <si>
    <t>&lt;673.3572</t>
  </si>
  <si>
    <t>&lt;0.13835</t>
  </si>
  <si>
    <t>SAR2-129</t>
  </si>
  <si>
    <t>SAR2</t>
  </si>
  <si>
    <t>SAR2-1</t>
  </si>
  <si>
    <t>&lt;0.054438</t>
  </si>
  <si>
    <t>SAR2-130</t>
  </si>
  <si>
    <t>SAR2-2</t>
  </si>
  <si>
    <t>&lt;0.054932</t>
  </si>
  <si>
    <t>&lt;0.0085957</t>
  </si>
  <si>
    <t>SAR2-131</t>
  </si>
  <si>
    <t>SAR2-3</t>
  </si>
  <si>
    <t>&lt;0.12684</t>
  </si>
  <si>
    <t>&lt;0.01787</t>
  </si>
  <si>
    <t>SAR2-132</t>
  </si>
  <si>
    <t>SAR2-4</t>
  </si>
  <si>
    <t>SAR2-133</t>
  </si>
  <si>
    <t>SAR2-5</t>
  </si>
  <si>
    <t>&lt;0.05015</t>
  </si>
  <si>
    <t>&lt;0.00631</t>
  </si>
  <si>
    <t>SAR2-134</t>
  </si>
  <si>
    <t>SAR2-6</t>
  </si>
  <si>
    <t>&lt;0.55638</t>
  </si>
  <si>
    <t>&lt;207.3856</t>
  </si>
  <si>
    <t>&lt;273.5486</t>
  </si>
  <si>
    <t>&lt;0.093333</t>
  </si>
  <si>
    <t>SAR2-135</t>
  </si>
  <si>
    <t>SAR2-7</t>
  </si>
  <si>
    <t>&lt;0.55915</t>
  </si>
  <si>
    <t>&lt;0.081701</t>
  </si>
  <si>
    <t>SAR2-136</t>
  </si>
  <si>
    <t>SAR2-8</t>
  </si>
  <si>
    <t>&lt;0.50109</t>
  </si>
  <si>
    <t>&lt;162.6312</t>
  </si>
  <si>
    <t>&lt;194.6856</t>
  </si>
  <si>
    <t>&lt;0.073674</t>
  </si>
  <si>
    <t>SAR2-137</t>
  </si>
  <si>
    <t>SAR2-9</t>
  </si>
  <si>
    <t>&lt;0.1208</t>
  </si>
  <si>
    <t>&lt;39.5686</t>
  </si>
  <si>
    <t>&lt;0.015288</t>
  </si>
  <si>
    <t>SAR2-138</t>
  </si>
  <si>
    <t>SAR2-10</t>
  </si>
  <si>
    <t>SAR2-139</t>
  </si>
  <si>
    <t>SAR2-11</t>
  </si>
  <si>
    <t>&lt;0.055755</t>
  </si>
  <si>
    <t>&lt;0.0068647</t>
  </si>
  <si>
    <t>SAR2-140</t>
  </si>
  <si>
    <t>SAR2-12</t>
  </si>
  <si>
    <t>&lt;0.053423</t>
  </si>
  <si>
    <t>&lt;0.0079187</t>
  </si>
  <si>
    <t>SAR2-141</t>
  </si>
  <si>
    <t>SAR2-13</t>
  </si>
  <si>
    <t>&lt;0.051252</t>
  </si>
  <si>
    <t>SAR2-142</t>
  </si>
  <si>
    <t>SAR2-14</t>
  </si>
  <si>
    <t>&lt;0.1127</t>
  </si>
  <si>
    <t>&lt;0.015754</t>
  </si>
  <si>
    <t>SAR2-143</t>
  </si>
  <si>
    <t>SAR2-15</t>
  </si>
  <si>
    <t>SAR7-144</t>
  </si>
  <si>
    <t>SAR7</t>
  </si>
  <si>
    <t>SAR7-1</t>
  </si>
  <si>
    <t>&lt;0.064785</t>
  </si>
  <si>
    <t>&lt;17.2387</t>
  </si>
  <si>
    <t>SAR7-145</t>
  </si>
  <si>
    <t>SAR7-2</t>
  </si>
  <si>
    <t>&lt;0.068873</t>
  </si>
  <si>
    <t>&lt;19.3242</t>
  </si>
  <si>
    <t>SAR7-146</t>
  </si>
  <si>
    <t>SAR7-3</t>
  </si>
  <si>
    <t>&lt;0.2963</t>
  </si>
  <si>
    <t>&lt;83.6026</t>
  </si>
  <si>
    <t>&lt;407.9273</t>
  </si>
  <si>
    <t>&lt;0.033434</t>
  </si>
  <si>
    <t>SAR7-147</t>
  </si>
  <si>
    <t>SAR7-4</t>
  </si>
  <si>
    <t>&lt;0.064655</t>
  </si>
  <si>
    <t>&lt;18.3475</t>
  </si>
  <si>
    <t>SAR7-148</t>
  </si>
  <si>
    <t>SAR7-5</t>
  </si>
  <si>
    <t>&lt;0.060081</t>
  </si>
  <si>
    <t>&lt;17.403</t>
  </si>
  <si>
    <t>&lt;0.009011</t>
  </si>
  <si>
    <t>SAR7-149</t>
  </si>
  <si>
    <t>SAR7-6</t>
  </si>
  <si>
    <t>&lt;0.061904</t>
  </si>
  <si>
    <t>&lt;17.698</t>
  </si>
  <si>
    <t>&lt;0.009161</t>
  </si>
  <si>
    <t>SAR7-150</t>
  </si>
  <si>
    <t>SAR7-7</t>
  </si>
  <si>
    <t>&lt;0.061815</t>
  </si>
  <si>
    <t>&lt;18.0562</t>
  </si>
  <si>
    <t>&lt;0.010205</t>
  </si>
  <si>
    <t>SAR7-151</t>
  </si>
  <si>
    <t>SAR7-8</t>
  </si>
  <si>
    <t>&lt;0.062954</t>
  </si>
  <si>
    <t>&lt;17.8006</t>
  </si>
  <si>
    <t>&lt;0.012267</t>
  </si>
  <si>
    <t>SAR7-152</t>
  </si>
  <si>
    <t>SAR7-9</t>
  </si>
  <si>
    <t>&lt;0.058826</t>
  </si>
  <si>
    <t>&lt;17.696</t>
  </si>
  <si>
    <t>&lt;0.008152</t>
  </si>
  <si>
    <t>SAR7-153</t>
  </si>
  <si>
    <t>SAR7-10</t>
  </si>
  <si>
    <t>&lt;0.059388</t>
  </si>
  <si>
    <t>&lt;17.4754</t>
  </si>
  <si>
    <t>&lt;0.0097667</t>
  </si>
  <si>
    <t>SAR7-154</t>
  </si>
  <si>
    <t>SAR7-11</t>
  </si>
  <si>
    <t>&lt;0.061149</t>
  </si>
  <si>
    <t>&lt;17.9079</t>
  </si>
  <si>
    <t>SAR7-155</t>
  </si>
  <si>
    <t>SAR7-12</t>
  </si>
  <si>
    <t>&lt;0.69483</t>
  </si>
  <si>
    <t>&lt;201.2489</t>
  </si>
  <si>
    <t>&lt;333.4677</t>
  </si>
  <si>
    <t>&lt;244.2118</t>
  </si>
  <si>
    <t>&lt;893.4015</t>
  </si>
  <si>
    <t>&lt;0.061794</t>
  </si>
  <si>
    <t>SAR7-156</t>
  </si>
  <si>
    <t>SAR7-13</t>
  </si>
  <si>
    <t>&lt;0.059569</t>
  </si>
  <si>
    <t>&lt;17.8891</t>
  </si>
  <si>
    <t>&lt;0.0081103</t>
  </si>
  <si>
    <t>SAR7-157</t>
  </si>
  <si>
    <t>SAR7-14</t>
  </si>
  <si>
    <t>&lt;0.058576</t>
  </si>
  <si>
    <t>&lt;17.8179</t>
  </si>
  <si>
    <t>SAR7-158</t>
  </si>
  <si>
    <t>SAR7-15</t>
  </si>
  <si>
    <t>&lt;0.28546</t>
  </si>
  <si>
    <t>&lt;89.2273</t>
  </si>
  <si>
    <t>&lt;0.056968</t>
  </si>
  <si>
    <t>SAR7-159</t>
  </si>
  <si>
    <t>SAR7-16</t>
  </si>
  <si>
    <t>&lt;0.71177</t>
  </si>
  <si>
    <t>&lt;216.5687</t>
  </si>
  <si>
    <t>&lt;357.515</t>
  </si>
  <si>
    <t>&lt;259.1978</t>
  </si>
  <si>
    <t>&lt;915.5726</t>
  </si>
  <si>
    <t>&lt;0.098558</t>
  </si>
  <si>
    <t>SAR7-160</t>
  </si>
  <si>
    <t>SAR7-17</t>
  </si>
  <si>
    <t>&lt;0.77094</t>
  </si>
  <si>
    <t>&lt;244.1351</t>
  </si>
  <si>
    <t>&lt;401.7292</t>
  </si>
  <si>
    <t>&lt;1025.9301</t>
  </si>
  <si>
    <t>&lt;0.035478</t>
  </si>
  <si>
    <t>&lt;0.09408</t>
  </si>
  <si>
    <t>SAR7-161</t>
  </si>
  <si>
    <t>SAR7-18</t>
  </si>
  <si>
    <t>&lt;0.14198</t>
  </si>
  <si>
    <t>&lt;41.998</t>
  </si>
  <si>
    <t>&lt;0.021203</t>
  </si>
  <si>
    <t>SAR7-162</t>
  </si>
  <si>
    <t>SAR7-19</t>
  </si>
  <si>
    <t>&lt;0.061375</t>
  </si>
  <si>
    <t>&lt;18.4985</t>
  </si>
  <si>
    <t>SAR7-163</t>
  </si>
  <si>
    <t>SAR7-20</t>
  </si>
  <si>
    <t>&lt;0.29533</t>
  </si>
  <si>
    <t>&lt;89.8853</t>
  </si>
  <si>
    <t>SAR7-164</t>
  </si>
  <si>
    <t>SAR7-21</t>
  </si>
  <si>
    <t>&lt;0.05842</t>
  </si>
  <si>
    <t>&lt;17.8773</t>
  </si>
  <si>
    <t>&lt;0.0097083</t>
  </si>
  <si>
    <t>SAR7-165</t>
  </si>
  <si>
    <t>SAR7-22</t>
  </si>
  <si>
    <t>&lt;0.73818</t>
  </si>
  <si>
    <t>&lt;235.8587</t>
  </si>
  <si>
    <t>&lt;388.591</t>
  </si>
  <si>
    <t>&lt;800.6697</t>
  </si>
  <si>
    <t>&lt;0.066999</t>
  </si>
  <si>
    <t>SAR7-166</t>
  </si>
  <si>
    <t>SAR7-23</t>
  </si>
  <si>
    <t>&lt;0.30245</t>
  </si>
  <si>
    <t>&lt;99.4376</t>
  </si>
  <si>
    <t>&lt;164.0924</t>
  </si>
  <si>
    <t>&lt;336.043</t>
  </si>
  <si>
    <t>&lt;0.046575</t>
  </si>
  <si>
    <t>SAR7-167</t>
  </si>
  <si>
    <t>SAR7-24</t>
  </si>
  <si>
    <t>&lt;0.057532</t>
  </si>
  <si>
    <t>&lt;19.6199</t>
  </si>
  <si>
    <t>&lt;0.008284</t>
  </si>
  <si>
    <t>SAR7-168</t>
  </si>
  <si>
    <t>SAR7-25</t>
  </si>
  <si>
    <t>&lt;0.1277</t>
  </si>
  <si>
    <t>&lt;44.3072</t>
  </si>
  <si>
    <t>SAR7-169</t>
  </si>
  <si>
    <t>SAR7-26</t>
  </si>
  <si>
    <t>&lt;22.3594</t>
  </si>
  <si>
    <t>&lt;0.0080847</t>
  </si>
  <si>
    <t>SAR7-170</t>
  </si>
  <si>
    <t>SAR7-27</t>
  </si>
  <si>
    <t>SAR7-171</t>
  </si>
  <si>
    <t>SAR7-28</t>
  </si>
  <si>
    <t>&lt;0.061589</t>
  </si>
  <si>
    <t>SAR7-172</t>
  </si>
  <si>
    <t>SAR7-29</t>
  </si>
  <si>
    <t>&lt;0.12928</t>
  </si>
  <si>
    <t>&lt;44.1604</t>
  </si>
  <si>
    <t>&lt;0.026069</t>
  </si>
  <si>
    <t>SAR7-173</t>
  </si>
  <si>
    <t>SAR7-30</t>
  </si>
  <si>
    <t>&lt;0.26888</t>
  </si>
  <si>
    <t>&lt;93.5992</t>
  </si>
  <si>
    <t>&lt;298.7903</t>
  </si>
  <si>
    <t>&lt;0.033504</t>
  </si>
  <si>
    <t>SAR7-174</t>
  </si>
  <si>
    <t>SAR7-31</t>
  </si>
  <si>
    <t>&lt;20.0112</t>
  </si>
  <si>
    <t>SAR7-175</t>
  </si>
  <si>
    <t>SAR7-32</t>
  </si>
  <si>
    <t>&lt;0.15158</t>
  </si>
  <si>
    <t>&lt;49.7239</t>
  </si>
  <si>
    <t>&lt;0.026076</t>
  </si>
  <si>
    <t>SAR7-176</t>
  </si>
  <si>
    <t>SAR7-33</t>
  </si>
  <si>
    <t>&lt;0.058336</t>
  </si>
  <si>
    <t>&lt;19.5077</t>
  </si>
  <si>
    <t>&lt;0.0080462</t>
  </si>
  <si>
    <t>SAR7-177</t>
  </si>
  <si>
    <t>SAR7-34</t>
  </si>
  <si>
    <t>&lt;0.059518</t>
  </si>
  <si>
    <t>&lt;19.9759</t>
  </si>
  <si>
    <t>SAR7-178</t>
  </si>
  <si>
    <t>SAR7-35</t>
  </si>
  <si>
    <t>&lt;0.12116</t>
  </si>
  <si>
    <t>&lt;43.8209</t>
  </si>
  <si>
    <t>SAR7-179</t>
  </si>
  <si>
    <t>SAR7-36</t>
  </si>
  <si>
    <t>&lt;21.4284</t>
  </si>
  <si>
    <t>SAR7-180</t>
  </si>
  <si>
    <t>SAR7-37</t>
  </si>
  <si>
    <t>&lt;0.14082</t>
  </si>
  <si>
    <t>&lt;48.2549</t>
  </si>
  <si>
    <t>SAR7-181</t>
  </si>
  <si>
    <t>SAR7-38</t>
  </si>
  <si>
    <t>&lt;0.19304</t>
  </si>
  <si>
    <t>&lt;65.4331</t>
  </si>
  <si>
    <t>&lt;106.0443</t>
  </si>
  <si>
    <t>&lt;197.1264</t>
  </si>
  <si>
    <t>&lt;0.033823</t>
  </si>
  <si>
    <t>SAR7-182</t>
  </si>
  <si>
    <t>SAR7-39</t>
  </si>
  <si>
    <t>&lt;20.2054</t>
  </si>
  <si>
    <t>&lt;0.0082346</t>
  </si>
  <si>
    <t>SAR7-183</t>
  </si>
  <si>
    <t>SAR7-40</t>
  </si>
  <si>
    <t>&lt;20.2514</t>
  </si>
  <si>
    <t>&lt;0.0082878</t>
  </si>
  <si>
    <t>SAR7-184</t>
  </si>
  <si>
    <t>SAR7-41</t>
  </si>
  <si>
    <t>SAR7-185</t>
  </si>
  <si>
    <t>SAR7-42</t>
  </si>
  <si>
    <t>&lt;0.057963</t>
  </si>
  <si>
    <t>&lt;19.701</t>
  </si>
  <si>
    <t>&lt;0.011341</t>
  </si>
  <si>
    <t>SAR7-186</t>
  </si>
  <si>
    <t>SAR7-43</t>
  </si>
  <si>
    <t>&lt;0.054958</t>
  </si>
  <si>
    <t>&lt;19.3772</t>
  </si>
  <si>
    <t>SAR7-187</t>
  </si>
  <si>
    <t>SAR7-44</t>
  </si>
  <si>
    <t>&lt;19.4292</t>
  </si>
  <si>
    <t>&lt;0.0088417</t>
  </si>
  <si>
    <t>SAR7-188</t>
  </si>
  <si>
    <t>SAR7-45</t>
  </si>
  <si>
    <t>&lt;0.064553</t>
  </si>
  <si>
    <t>&lt;22.136</t>
  </si>
  <si>
    <t>&lt;0.0079802</t>
  </si>
  <si>
    <t>SAR7-189</t>
  </si>
  <si>
    <t>SAR7-46</t>
  </si>
  <si>
    <t>&lt;0.054809</t>
  </si>
  <si>
    <t>&lt;19.5328</t>
  </si>
  <si>
    <t>&lt;0.0089379</t>
  </si>
  <si>
    <t>Si</t>
  </si>
  <si>
    <t>Comment</t>
  </si>
  <si>
    <t>Total</t>
  </si>
  <si>
    <t>AVG</t>
  </si>
  <si>
    <t>STD</t>
  </si>
  <si>
    <t>RSD</t>
  </si>
  <si>
    <t>(O=F)</t>
  </si>
  <si>
    <t>(O=Cl)</t>
  </si>
  <si>
    <t>Sample-analysis spot</t>
  </si>
  <si>
    <t>F wt-%</t>
  </si>
  <si>
    <t xml:space="preserve">P </t>
  </si>
  <si>
    <t>Ca</t>
  </si>
  <si>
    <t xml:space="preserve">S </t>
  </si>
  <si>
    <t xml:space="preserve">O </t>
  </si>
  <si>
    <r>
      <t>F detection limit µg g</t>
    </r>
    <r>
      <rPr>
        <vertAlign val="superscript"/>
        <sz val="11"/>
        <color theme="1"/>
        <rFont val="Calibri"/>
        <family val="2"/>
        <scheme val="minor"/>
      </rPr>
      <t>-1</t>
    </r>
  </si>
  <si>
    <t>F Standard deviation wt-%</t>
  </si>
  <si>
    <t>Total  (O=F, Cl) corrected</t>
  </si>
  <si>
    <t>Na23</t>
  </si>
  <si>
    <t>Mg24</t>
  </si>
  <si>
    <t>Al27</t>
  </si>
  <si>
    <t>P31</t>
  </si>
  <si>
    <t>S34</t>
  </si>
  <si>
    <t>Cl35</t>
  </si>
  <si>
    <t>Ti47</t>
  </si>
  <si>
    <t>Mn55</t>
  </si>
  <si>
    <t>Fe56</t>
  </si>
  <si>
    <t>Sr86</t>
  </si>
  <si>
    <t>Y89</t>
  </si>
  <si>
    <t>Zr90</t>
  </si>
  <si>
    <t>La139</t>
  </si>
  <si>
    <t>Ce140</t>
  </si>
  <si>
    <t>Pr141</t>
  </si>
  <si>
    <t>Nd146</t>
  </si>
  <si>
    <t>Sm147</t>
  </si>
  <si>
    <t>Eu153</t>
  </si>
  <si>
    <t>Gd157</t>
  </si>
  <si>
    <t>Tb159</t>
  </si>
  <si>
    <t>Dy163</t>
  </si>
  <si>
    <t>Ho165</t>
  </si>
  <si>
    <t>Er166</t>
  </si>
  <si>
    <t>Tm169</t>
  </si>
  <si>
    <t>Yb172</t>
  </si>
  <si>
    <t>Lu175</t>
  </si>
  <si>
    <t>Hf178</t>
  </si>
  <si>
    <t>Pb208</t>
  </si>
  <si>
    <t>Th232</t>
  </si>
  <si>
    <t>U238</t>
  </si>
  <si>
    <t>&lt;99.977</t>
  </si>
  <si>
    <t>&lt;0.044417</t>
  </si>
  <si>
    <t>&lt;0.038271</t>
  </si>
  <si>
    <t>&lt;95.7249</t>
  </si>
  <si>
    <t>&lt;0.055849</t>
  </si>
  <si>
    <t>&lt;0.019487</t>
  </si>
  <si>
    <t>&lt;49.1163</t>
  </si>
  <si>
    <t>&lt;0.021988</t>
  </si>
  <si>
    <t>&lt;0.010772</t>
  </si>
  <si>
    <t>&lt;0.053341</t>
  </si>
  <si>
    <t>&lt;0.14149</t>
  </si>
  <si>
    <t>&lt;48.9878</t>
  </si>
  <si>
    <t>&lt;0.027461</t>
  </si>
  <si>
    <t>&lt;0.0093814</t>
  </si>
  <si>
    <t>&lt;46.8272</t>
  </si>
  <si>
    <t>&lt;0.018213</t>
  </si>
  <si>
    <t>&lt;46.4344</t>
  </si>
  <si>
    <t>&lt;0.014134</t>
  </si>
  <si>
    <t>&lt;47.3696</t>
  </si>
  <si>
    <t>&lt;0.029021</t>
  </si>
  <si>
    <t>&lt;48.2824</t>
  </si>
  <si>
    <t>&lt;33.7176</t>
  </si>
  <si>
    <t>&lt;1.2797</t>
  </si>
  <si>
    <t>&lt;677.1984</t>
  </si>
  <si>
    <t>&lt;481.5753</t>
  </si>
  <si>
    <t>&lt;0.094067</t>
  </si>
  <si>
    <t>&lt;0.24816</t>
  </si>
  <si>
    <t>&lt;170.4409</t>
  </si>
  <si>
    <t>&lt;222.0727</t>
  </si>
  <si>
    <t>&lt;0.092293</t>
  </si>
  <si>
    <t>&lt;31.3778</t>
  </si>
  <si>
    <t>&lt;30.7941</t>
  </si>
  <si>
    <t>&lt;0.2391</t>
  </si>
  <si>
    <t>&lt;0.46991</t>
  </si>
  <si>
    <t>&lt;0.014065</t>
  </si>
  <si>
    <t>&lt;0.048839</t>
  </si>
  <si>
    <t>&lt;0.017487</t>
  </si>
  <si>
    <t>&lt;0.015724</t>
  </si>
  <si>
    <t>&lt;0.0065133</t>
  </si>
  <si>
    <t>&lt;0.038417</t>
  </si>
  <si>
    <t>&lt;0.019186</t>
  </si>
  <si>
    <t>&lt;0.0086573</t>
  </si>
  <si>
    <t>&lt;0.023334</t>
  </si>
  <si>
    <t>&lt;0.30853</t>
  </si>
  <si>
    <t>&lt;0.021271</t>
  </si>
  <si>
    <t>&lt;0.030022</t>
  </si>
  <si>
    <t>&lt;0.26327</t>
  </si>
  <si>
    <t>&lt;89.6572</t>
  </si>
  <si>
    <t>&lt;109.1559</t>
  </si>
  <si>
    <t>&lt;0.019607</t>
  </si>
  <si>
    <t>&lt;0.045855</t>
  </si>
  <si>
    <t>&lt;683.0215</t>
  </si>
  <si>
    <t>&lt;48.3101</t>
  </si>
  <si>
    <t>&lt;0.019825</t>
  </si>
  <si>
    <t>Sample-Analysis spot</t>
  </si>
  <si>
    <t>Na23 1 Sigma error</t>
  </si>
  <si>
    <r>
      <t>Na23 Limit of detection (µg g</t>
    </r>
    <r>
      <rPr>
        <vertAlign val="superscript"/>
        <sz val="11"/>
        <color theme="1"/>
        <rFont val="Calibri"/>
        <family val="2"/>
        <scheme val="minor"/>
      </rPr>
      <t>1-</t>
    </r>
    <r>
      <rPr>
        <sz val="11"/>
        <color theme="1"/>
        <rFont val="Calibri"/>
        <family val="2"/>
        <scheme val="minor"/>
      </rPr>
      <t>)</t>
    </r>
  </si>
  <si>
    <t>EPMA + LA-ICP-MS analyses</t>
  </si>
  <si>
    <t>1.</t>
  </si>
  <si>
    <t>2.</t>
  </si>
  <si>
    <t>EPMA results</t>
  </si>
  <si>
    <t>LA-ICP-MS results</t>
  </si>
  <si>
    <t>Sheet</t>
  </si>
  <si>
    <t>Content</t>
  </si>
  <si>
    <t>Highlighted rows indicate analyses not used in results</t>
  </si>
  <si>
    <t>Point#</t>
  </si>
  <si>
    <t>Apatite-Std</t>
  </si>
  <si>
    <t>Deviation</t>
  </si>
  <si>
    <t>C</t>
  </si>
  <si>
    <t>O</t>
  </si>
  <si>
    <t>F</t>
  </si>
  <si>
    <t>K</t>
  </si>
  <si>
    <t>V</t>
  </si>
  <si>
    <t>As</t>
  </si>
  <si>
    <t>Method</t>
  </si>
  <si>
    <t>TDI</t>
  </si>
  <si>
    <t>Element and X-ray line</t>
  </si>
  <si>
    <t>Crystal</t>
  </si>
  <si>
    <t>Standard</t>
  </si>
  <si>
    <t>Accelleration voltage (KV)</t>
  </si>
  <si>
    <t>Current (nA)</t>
  </si>
  <si>
    <r>
      <t>Beam diameter (</t>
    </r>
    <r>
      <rPr>
        <b/>
        <sz val="11"/>
        <color theme="1"/>
        <rFont val="Calibri"/>
        <family val="2"/>
      </rPr>
      <t>µ</t>
    </r>
    <r>
      <rPr>
        <b/>
        <sz val="11"/>
        <color theme="1"/>
        <rFont val="Calibri"/>
        <family val="2"/>
        <scheme val="minor"/>
      </rPr>
      <t>m)</t>
    </r>
  </si>
  <si>
    <t>Yes</t>
  </si>
  <si>
    <t>F  Kα</t>
  </si>
  <si>
    <t>LPC0</t>
  </si>
  <si>
    <t>Apatite</t>
  </si>
  <si>
    <t>P  Kα</t>
  </si>
  <si>
    <t>LTAP</t>
  </si>
  <si>
    <t>Cl Kα</t>
  </si>
  <si>
    <t>LPET</t>
  </si>
  <si>
    <t>NaCl</t>
  </si>
  <si>
    <t>Cα Kα</t>
  </si>
  <si>
    <t>No</t>
  </si>
  <si>
    <t>Nα Kα</t>
  </si>
  <si>
    <t>Albite</t>
  </si>
  <si>
    <t>Mg Kα</t>
  </si>
  <si>
    <t>Si Kα</t>
  </si>
  <si>
    <t>Olivine</t>
  </si>
  <si>
    <t>S  Kα</t>
  </si>
  <si>
    <r>
      <t>SrSO</t>
    </r>
    <r>
      <rPr>
        <vertAlign val="subscript"/>
        <sz val="11"/>
        <color theme="1"/>
        <rFont val="Calibri"/>
        <family val="2"/>
        <scheme val="minor"/>
      </rPr>
      <t>4</t>
    </r>
  </si>
  <si>
    <t>Mn Kα</t>
  </si>
  <si>
    <t>LIF</t>
  </si>
  <si>
    <t>Spessartine</t>
  </si>
  <si>
    <t>Fe Kα</t>
  </si>
  <si>
    <t>Fayalite</t>
  </si>
  <si>
    <t>Sr Lα</t>
  </si>
  <si>
    <r>
      <t>Detection limit µg g</t>
    </r>
    <r>
      <rPr>
        <vertAlign val="superscript"/>
        <sz val="11"/>
        <color theme="1"/>
        <rFont val="Calibri"/>
        <family val="2"/>
        <scheme val="minor"/>
      </rPr>
      <t>-1</t>
    </r>
  </si>
  <si>
    <t>Standard deviation wt-%</t>
  </si>
  <si>
    <t>Weight-%</t>
  </si>
  <si>
    <t>Atomic -%</t>
  </si>
  <si>
    <t>Oxide wt-%</t>
  </si>
  <si>
    <t>F-Apatite_203 composition wt-%</t>
  </si>
  <si>
    <t>Deviation from standard F value %</t>
  </si>
  <si>
    <t>Point# 1</t>
  </si>
  <si>
    <t>Batch</t>
  </si>
  <si>
    <t>Batch 1</t>
  </si>
  <si>
    <t>Batch 2</t>
  </si>
  <si>
    <t>Batch 3</t>
  </si>
  <si>
    <t>Batch 4</t>
  </si>
  <si>
    <t>µg/g</t>
  </si>
  <si>
    <t>All 612 analyses</t>
  </si>
  <si>
    <t>Analysis</t>
  </si>
  <si>
    <t>N/A</t>
  </si>
  <si>
    <t>0.</t>
  </si>
  <si>
    <t>This sheet</t>
  </si>
  <si>
    <t>3.</t>
  </si>
  <si>
    <t>4</t>
  </si>
  <si>
    <t>5.</t>
  </si>
  <si>
    <t>6.</t>
  </si>
  <si>
    <r>
      <t>Mass fraction Na23 µg g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</si>
  <si>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Na23 errors µg g</t>
    </r>
    <r>
      <rPr>
        <vertAlign val="superscript"/>
        <sz val="11"/>
        <color theme="1"/>
        <rFont val="Calibri"/>
        <family val="2"/>
        <scheme val="minor"/>
      </rPr>
      <t>-1</t>
    </r>
  </si>
  <si>
    <t>Na23 Limit of detection µg g-1</t>
  </si>
  <si>
    <t>Location</t>
  </si>
  <si>
    <t>Analysis location</t>
  </si>
  <si>
    <t>https://doi.org/10.1093/petrology/egr025</t>
  </si>
  <si>
    <t>Additional information</t>
  </si>
  <si>
    <t>EPMA standards</t>
  </si>
  <si>
    <t>EPMA analytical settings</t>
  </si>
  <si>
    <t>LA-ICP-MS standards</t>
  </si>
  <si>
    <r>
      <t>µg g</t>
    </r>
    <r>
      <rPr>
        <vertAlign val="superscript"/>
        <sz val="11"/>
        <color theme="1"/>
        <rFont val="Calibri"/>
        <family val="2"/>
        <scheme val="minor"/>
      </rPr>
      <t>-1</t>
    </r>
  </si>
  <si>
    <t>Deviation from reference value (Electronic Appendix 2, Spandler et al. 2011*)</t>
  </si>
  <si>
    <t>*Reference:</t>
  </si>
  <si>
    <r>
      <t>Na23 µg g</t>
    </r>
    <r>
      <rPr>
        <vertAlign val="superscript"/>
        <sz val="11"/>
        <color theme="1"/>
        <rFont val="Calibri"/>
        <family val="2"/>
        <scheme val="minor"/>
      </rPr>
      <t>-1</t>
    </r>
  </si>
  <si>
    <t xml:space="preserve">Coherent GeoLas MV 193 nm laser </t>
  </si>
  <si>
    <t xml:space="preserve">Energy density </t>
  </si>
  <si>
    <r>
      <t>6 J/cm</t>
    </r>
    <r>
      <rPr>
        <vertAlign val="superscript"/>
        <sz val="10"/>
        <color theme="1"/>
        <rFont val="Arial"/>
        <family val="2"/>
      </rPr>
      <t>2</t>
    </r>
  </si>
  <si>
    <t>Spot size</t>
  </si>
  <si>
    <t xml:space="preserve"> 32—90 µm</t>
  </si>
  <si>
    <t>Repetition rate</t>
  </si>
  <si>
    <t>10 Hz</t>
  </si>
  <si>
    <t>Total pulses</t>
  </si>
  <si>
    <t xml:space="preserve">He carrier gas </t>
  </si>
  <si>
    <t>1050 mL/min</t>
  </si>
  <si>
    <t>Agilent 7900s quadrupole ICP-MS</t>
  </si>
  <si>
    <t>Forward power</t>
  </si>
  <si>
    <t>1500 W</t>
  </si>
  <si>
    <t>ThO/Th</t>
  </si>
  <si>
    <t>&lt;0.5 %</t>
  </si>
  <si>
    <t>Internal standard</t>
  </si>
  <si>
    <t>Calibration standard</t>
  </si>
  <si>
    <t>SRM NIST 610</t>
  </si>
  <si>
    <t>External standard</t>
  </si>
  <si>
    <t>SRM NIST 612</t>
  </si>
  <si>
    <t>SRM NIST 612_1</t>
  </si>
  <si>
    <t>SRM NIST 612_2</t>
  </si>
  <si>
    <t>SRM NIST 612_3</t>
  </si>
  <si>
    <t>SRM NIST 612_4</t>
  </si>
  <si>
    <t>SRM NIST 612_5</t>
  </si>
  <si>
    <t>SRM NIST 612_6</t>
  </si>
  <si>
    <t>SRM NIST 612_7</t>
  </si>
  <si>
    <t>SRM NIST 612_8</t>
  </si>
  <si>
    <r>
      <rPr>
        <vertAlign val="superscript"/>
        <sz val="10"/>
        <color theme="1"/>
        <rFont val="Arial"/>
        <family val="2"/>
      </rPr>
      <t>43</t>
    </r>
    <r>
      <rPr>
        <sz val="10"/>
        <color theme="1"/>
        <rFont val="Arial"/>
        <family val="2"/>
      </rPr>
      <t>Ca wt-% (from EPMA)</t>
    </r>
  </si>
  <si>
    <t>Masses analyzed</t>
  </si>
  <si>
    <r>
      <rPr>
        <vertAlign val="superscript"/>
        <sz val="10"/>
        <color theme="1"/>
        <rFont val="Arial"/>
        <family val="2"/>
      </rPr>
      <t>23</t>
    </r>
    <r>
      <rPr>
        <sz val="10"/>
        <color theme="1"/>
        <rFont val="Arial"/>
        <family val="2"/>
      </rPr>
      <t xml:space="preserve">Na, </t>
    </r>
    <r>
      <rPr>
        <vertAlign val="superscript"/>
        <sz val="10"/>
        <color theme="1"/>
        <rFont val="Arial"/>
        <family val="2"/>
      </rPr>
      <t>24</t>
    </r>
    <r>
      <rPr>
        <sz val="10"/>
        <color theme="1"/>
        <rFont val="Arial"/>
        <family val="2"/>
      </rPr>
      <t xml:space="preserve">Mg, </t>
    </r>
    <r>
      <rPr>
        <vertAlign val="superscript"/>
        <sz val="10"/>
        <color theme="1"/>
        <rFont val="Arial"/>
        <family val="2"/>
      </rPr>
      <t>27</t>
    </r>
    <r>
      <rPr>
        <sz val="10"/>
        <color theme="1"/>
        <rFont val="Arial"/>
        <family val="2"/>
      </rPr>
      <t xml:space="preserve">Al, </t>
    </r>
    <r>
      <rPr>
        <vertAlign val="superscript"/>
        <sz val="10"/>
        <color theme="1"/>
        <rFont val="Arial"/>
        <family val="2"/>
      </rPr>
      <t>28</t>
    </r>
    <r>
      <rPr>
        <sz val="10"/>
        <color theme="1"/>
        <rFont val="Arial"/>
        <family val="2"/>
      </rPr>
      <t xml:space="preserve">Si, </t>
    </r>
    <r>
      <rPr>
        <vertAlign val="superscript"/>
        <sz val="10"/>
        <color theme="1"/>
        <rFont val="Arial"/>
        <family val="2"/>
      </rPr>
      <t>29</t>
    </r>
    <r>
      <rPr>
        <sz val="10"/>
        <color theme="1"/>
        <rFont val="Arial"/>
        <family val="2"/>
      </rPr>
      <t xml:space="preserve">Si, </t>
    </r>
    <r>
      <rPr>
        <vertAlign val="superscript"/>
        <sz val="10"/>
        <color theme="1"/>
        <rFont val="Arial"/>
        <family val="2"/>
      </rPr>
      <t>31</t>
    </r>
    <r>
      <rPr>
        <sz val="10"/>
        <color theme="1"/>
        <rFont val="Arial"/>
        <family val="2"/>
      </rPr>
      <t xml:space="preserve">P, </t>
    </r>
    <r>
      <rPr>
        <vertAlign val="superscript"/>
        <sz val="10"/>
        <color theme="1"/>
        <rFont val="Arial"/>
        <family val="2"/>
      </rPr>
      <t>34</t>
    </r>
    <r>
      <rPr>
        <sz val="10"/>
        <color theme="1"/>
        <rFont val="Arial"/>
        <family val="2"/>
      </rPr>
      <t xml:space="preserve">S, </t>
    </r>
    <r>
      <rPr>
        <vertAlign val="superscript"/>
        <sz val="10"/>
        <color theme="1"/>
        <rFont val="Arial"/>
        <family val="2"/>
      </rPr>
      <t>35</t>
    </r>
    <r>
      <rPr>
        <sz val="10"/>
        <color theme="1"/>
        <rFont val="Arial"/>
        <family val="2"/>
      </rPr>
      <t xml:space="preserve">Cl, </t>
    </r>
    <r>
      <rPr>
        <vertAlign val="superscript"/>
        <sz val="10"/>
        <color theme="1"/>
        <rFont val="Arial"/>
        <family val="2"/>
      </rPr>
      <t>43</t>
    </r>
    <r>
      <rPr>
        <sz val="10"/>
        <color theme="1"/>
        <rFont val="Arial"/>
        <family val="2"/>
      </rPr>
      <t xml:space="preserve">Ca, </t>
    </r>
    <r>
      <rPr>
        <vertAlign val="superscript"/>
        <sz val="10"/>
        <color theme="1"/>
        <rFont val="Arial"/>
        <family val="2"/>
      </rPr>
      <t>44</t>
    </r>
    <r>
      <rPr>
        <sz val="10"/>
        <color theme="1"/>
        <rFont val="Arial"/>
        <family val="2"/>
      </rPr>
      <t xml:space="preserve">Ca, </t>
    </r>
    <r>
      <rPr>
        <vertAlign val="superscript"/>
        <sz val="10"/>
        <color theme="1"/>
        <rFont val="Arial"/>
        <family val="2"/>
      </rPr>
      <t>47</t>
    </r>
    <r>
      <rPr>
        <sz val="10"/>
        <color theme="1"/>
        <rFont val="Arial"/>
        <family val="2"/>
      </rPr>
      <t xml:space="preserve">Ti, </t>
    </r>
    <r>
      <rPr>
        <vertAlign val="superscript"/>
        <sz val="10"/>
        <color theme="1"/>
        <rFont val="Arial"/>
        <family val="2"/>
      </rPr>
      <t>55</t>
    </r>
    <r>
      <rPr>
        <sz val="10"/>
        <color theme="1"/>
        <rFont val="Arial"/>
        <family val="2"/>
      </rPr>
      <t xml:space="preserve">Mn, </t>
    </r>
    <r>
      <rPr>
        <vertAlign val="superscript"/>
        <sz val="10"/>
        <color theme="1"/>
        <rFont val="Arial"/>
        <family val="2"/>
      </rPr>
      <t>56</t>
    </r>
    <r>
      <rPr>
        <sz val="10"/>
        <color theme="1"/>
        <rFont val="Arial"/>
        <family val="2"/>
      </rPr>
      <t xml:space="preserve">Fe, </t>
    </r>
    <r>
      <rPr>
        <vertAlign val="superscript"/>
        <sz val="10"/>
        <color theme="1"/>
        <rFont val="Arial"/>
        <family val="2"/>
      </rPr>
      <t>86</t>
    </r>
    <r>
      <rPr>
        <sz val="10"/>
        <color theme="1"/>
        <rFont val="Arial"/>
        <family val="2"/>
      </rPr>
      <t xml:space="preserve">Sr, </t>
    </r>
    <r>
      <rPr>
        <vertAlign val="superscript"/>
        <sz val="10"/>
        <color theme="1"/>
        <rFont val="Arial"/>
        <family val="2"/>
      </rPr>
      <t>89</t>
    </r>
    <r>
      <rPr>
        <sz val="10"/>
        <color theme="1"/>
        <rFont val="Arial"/>
        <family val="2"/>
      </rPr>
      <t xml:space="preserve">Y, </t>
    </r>
    <r>
      <rPr>
        <vertAlign val="superscript"/>
        <sz val="10"/>
        <color theme="1"/>
        <rFont val="Arial"/>
        <family val="2"/>
      </rPr>
      <t>90</t>
    </r>
    <r>
      <rPr>
        <sz val="10"/>
        <color theme="1"/>
        <rFont val="Arial"/>
        <family val="2"/>
      </rPr>
      <t xml:space="preserve">Zr, </t>
    </r>
    <r>
      <rPr>
        <vertAlign val="superscript"/>
        <sz val="10"/>
        <color theme="1"/>
        <rFont val="Arial"/>
        <family val="2"/>
      </rPr>
      <t>139</t>
    </r>
    <r>
      <rPr>
        <sz val="10"/>
        <color theme="1"/>
        <rFont val="Arial"/>
        <family val="2"/>
      </rPr>
      <t xml:space="preserve">La, </t>
    </r>
    <r>
      <rPr>
        <vertAlign val="superscript"/>
        <sz val="10"/>
        <color theme="1"/>
        <rFont val="Arial"/>
        <family val="2"/>
      </rPr>
      <t>140</t>
    </r>
    <r>
      <rPr>
        <sz val="10"/>
        <color theme="1"/>
        <rFont val="Arial"/>
        <family val="2"/>
      </rPr>
      <t xml:space="preserve">Ce, </t>
    </r>
    <r>
      <rPr>
        <vertAlign val="superscript"/>
        <sz val="10"/>
        <color theme="1"/>
        <rFont val="Arial"/>
        <family val="2"/>
      </rPr>
      <t>141</t>
    </r>
    <r>
      <rPr>
        <sz val="10"/>
        <color theme="1"/>
        <rFont val="Arial"/>
        <family val="2"/>
      </rPr>
      <t xml:space="preserve">Pr, </t>
    </r>
    <r>
      <rPr>
        <vertAlign val="superscript"/>
        <sz val="10"/>
        <color theme="1"/>
        <rFont val="Arial"/>
        <family val="2"/>
      </rPr>
      <t>146</t>
    </r>
    <r>
      <rPr>
        <sz val="10"/>
        <color theme="1"/>
        <rFont val="Arial"/>
        <family val="2"/>
      </rPr>
      <t xml:space="preserve">Nd, </t>
    </r>
    <r>
      <rPr>
        <vertAlign val="superscript"/>
        <sz val="10"/>
        <color theme="1"/>
        <rFont val="Arial"/>
        <family val="2"/>
      </rPr>
      <t>147</t>
    </r>
    <r>
      <rPr>
        <sz val="10"/>
        <color theme="1"/>
        <rFont val="Arial"/>
        <family val="2"/>
      </rPr>
      <t xml:space="preserve">Sm, </t>
    </r>
    <r>
      <rPr>
        <vertAlign val="superscript"/>
        <sz val="10"/>
        <color theme="1"/>
        <rFont val="Arial"/>
        <family val="2"/>
      </rPr>
      <t>153</t>
    </r>
    <r>
      <rPr>
        <sz val="10"/>
        <color theme="1"/>
        <rFont val="Arial"/>
        <family val="2"/>
      </rPr>
      <t xml:space="preserve">Eu, </t>
    </r>
    <r>
      <rPr>
        <vertAlign val="superscript"/>
        <sz val="10"/>
        <color theme="1"/>
        <rFont val="Arial"/>
        <family val="2"/>
      </rPr>
      <t>157</t>
    </r>
    <r>
      <rPr>
        <sz val="10"/>
        <color theme="1"/>
        <rFont val="Arial"/>
        <family val="2"/>
      </rPr>
      <t xml:space="preserve">Gd, </t>
    </r>
    <r>
      <rPr>
        <vertAlign val="superscript"/>
        <sz val="10"/>
        <color theme="1"/>
        <rFont val="Arial"/>
        <family val="2"/>
      </rPr>
      <t>159</t>
    </r>
    <r>
      <rPr>
        <sz val="10"/>
        <color theme="1"/>
        <rFont val="Arial"/>
        <family val="2"/>
      </rPr>
      <t xml:space="preserve">Tb, </t>
    </r>
    <r>
      <rPr>
        <vertAlign val="superscript"/>
        <sz val="10"/>
        <color theme="1"/>
        <rFont val="Arial"/>
        <family val="2"/>
      </rPr>
      <t>163</t>
    </r>
    <r>
      <rPr>
        <sz val="10"/>
        <color theme="1"/>
        <rFont val="Arial"/>
        <family val="2"/>
      </rPr>
      <t xml:space="preserve">Dy, </t>
    </r>
    <r>
      <rPr>
        <vertAlign val="superscript"/>
        <sz val="10"/>
        <color theme="1"/>
        <rFont val="Arial"/>
        <family val="2"/>
      </rPr>
      <t>165</t>
    </r>
    <r>
      <rPr>
        <sz val="10"/>
        <color theme="1"/>
        <rFont val="Arial"/>
        <family val="2"/>
      </rPr>
      <t xml:space="preserve">Ho, </t>
    </r>
    <r>
      <rPr>
        <vertAlign val="superscript"/>
        <sz val="10"/>
        <color theme="1"/>
        <rFont val="Arial"/>
        <family val="2"/>
      </rPr>
      <t>166</t>
    </r>
    <r>
      <rPr>
        <sz val="10"/>
        <color theme="1"/>
        <rFont val="Arial"/>
        <family val="2"/>
      </rPr>
      <t xml:space="preserve">Er, </t>
    </r>
    <r>
      <rPr>
        <vertAlign val="superscript"/>
        <sz val="10"/>
        <color theme="1"/>
        <rFont val="Arial"/>
        <family val="2"/>
      </rPr>
      <t>169</t>
    </r>
    <r>
      <rPr>
        <sz val="10"/>
        <color theme="1"/>
        <rFont val="Arial"/>
        <family val="2"/>
      </rPr>
      <t xml:space="preserve">Tm, </t>
    </r>
    <r>
      <rPr>
        <vertAlign val="superscript"/>
        <sz val="10"/>
        <color theme="1"/>
        <rFont val="Arial"/>
        <family val="2"/>
      </rPr>
      <t>172</t>
    </r>
    <r>
      <rPr>
        <sz val="10"/>
        <color theme="1"/>
        <rFont val="Arial"/>
        <family val="2"/>
      </rPr>
      <t xml:space="preserve">Yb, </t>
    </r>
    <r>
      <rPr>
        <vertAlign val="superscript"/>
        <sz val="10"/>
        <color theme="1"/>
        <rFont val="Arial"/>
        <family val="2"/>
      </rPr>
      <t>175</t>
    </r>
    <r>
      <rPr>
        <sz val="10"/>
        <color theme="1"/>
        <rFont val="Arial"/>
        <family val="2"/>
      </rPr>
      <t xml:space="preserve">Lu, </t>
    </r>
    <r>
      <rPr>
        <vertAlign val="superscript"/>
        <sz val="10"/>
        <color theme="1"/>
        <rFont val="Arial"/>
        <family val="2"/>
      </rPr>
      <t>188</t>
    </r>
    <r>
      <rPr>
        <sz val="10"/>
        <color theme="1"/>
        <rFont val="Arial"/>
        <family val="2"/>
      </rPr>
      <t>Hf,</t>
    </r>
    <r>
      <rPr>
        <vertAlign val="superscript"/>
        <sz val="10"/>
        <color theme="1"/>
        <rFont val="Arial"/>
        <family val="2"/>
      </rPr>
      <t xml:space="preserve"> 208</t>
    </r>
    <r>
      <rPr>
        <sz val="10"/>
        <color theme="1"/>
        <rFont val="Arial"/>
        <family val="2"/>
      </rPr>
      <t xml:space="preserve">Pb, </t>
    </r>
    <r>
      <rPr>
        <vertAlign val="superscript"/>
        <sz val="10"/>
        <color theme="1"/>
        <rFont val="Arial"/>
        <family val="2"/>
      </rPr>
      <t>232</t>
    </r>
    <r>
      <rPr>
        <sz val="10"/>
        <color theme="1"/>
        <rFont val="Arial"/>
        <family val="2"/>
      </rPr>
      <t xml:space="preserve">Th, </t>
    </r>
    <r>
      <rPr>
        <vertAlign val="superscript"/>
        <sz val="10"/>
        <color theme="1"/>
        <rFont val="Arial"/>
        <family val="2"/>
      </rPr>
      <t>238</t>
    </r>
    <r>
      <rPr>
        <sz val="10"/>
        <color theme="1"/>
        <rFont val="Arial"/>
        <family val="2"/>
      </rPr>
      <t>U</t>
    </r>
  </si>
  <si>
    <t>U/Th</t>
  </si>
  <si>
    <t xml:space="preserve">The data presented in the results and used in figures and tables. EPMA + LA-ICP-MS analyses made on the same spot are on the same row. Empty rows indicate excluded analyses. </t>
  </si>
  <si>
    <t>EPMA apatite standard analyses</t>
  </si>
  <si>
    <t>EPMA methods used in the study</t>
  </si>
  <si>
    <t>7.</t>
  </si>
  <si>
    <t>LA-ICP-MS analytical settings</t>
  </si>
  <si>
    <r>
      <rPr>
        <b/>
        <sz val="11"/>
        <color theme="1"/>
        <rFont val="Arial"/>
        <family val="2"/>
      </rPr>
      <t>Electronic Appendix A.</t>
    </r>
    <r>
      <rPr>
        <sz val="11"/>
        <color theme="1"/>
        <rFont val="Arial"/>
        <family val="2"/>
      </rPr>
      <t xml:space="preserve"> 
to the research article 'The composition of apatite in the Archean Siilinjärvi glimmerite-carbonatite complex in eastern Finland'; Authors: Karvinen, S., Heinonen, A., Beier, C., Jöns, N.</t>
    </r>
  </si>
  <si>
    <t>Cameca SX Five FE wavelength-dispersive electron probe microanalyzer (WDS-EPMA), 
Microanalytical lab of Ruhr-University Bochum, Germany.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</si>
</sst>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name val="Symbol"/>
      <family val="1"/>
      <charset val="2"/>
    </font>
    <font>
      <sz val="11"/>
      <name val="Calibri"/>
      <family val="2"/>
      <scheme val="minor"/>
    </font>
    <font>
      <b/>
      <sz val="12"/>
      <name val="Symbol"/>
      <family val="1"/>
      <charset val="2"/>
    </font>
    <font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2" fontId="4" fillId="0" borderId="0" xfId="0" applyNumberFormat="1" applyFont="1" applyAlignment="1">
      <alignment horizontal="center" vertical="center"/>
    </xf>
    <xf numFmtId="1" fontId="0" fillId="0" borderId="0" xfId="0" applyNumberFormat="1"/>
    <xf numFmtId="2" fontId="0" fillId="0" borderId="0" xfId="0" applyNumberFormat="1"/>
    <xf numFmtId="2" fontId="3" fillId="0" borderId="0" xfId="0" applyNumberFormat="1" applyFont="1"/>
    <xf numFmtId="165" fontId="3" fillId="0" borderId="0" xfId="0" applyNumberFormat="1" applyFont="1"/>
    <xf numFmtId="164" fontId="3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vertical="center"/>
    </xf>
    <xf numFmtId="2" fontId="0" fillId="4" borderId="0" xfId="0" applyNumberFormat="1" applyFill="1"/>
    <xf numFmtId="0" fontId="0" fillId="3" borderId="0" xfId="0" applyFill="1"/>
    <xf numFmtId="0" fontId="5" fillId="0" borderId="0" xfId="0" applyFont="1"/>
    <xf numFmtId="2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/>
    <xf numFmtId="10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4" borderId="0" xfId="0" applyFill="1"/>
    <xf numFmtId="0" fontId="1" fillId="2" borderId="0" xfId="1"/>
    <xf numFmtId="0" fontId="0" fillId="0" borderId="0" xfId="0" applyFill="1"/>
    <xf numFmtId="0" fontId="0" fillId="0" borderId="0" xfId="0" quotePrefix="1"/>
    <xf numFmtId="165" fontId="2" fillId="0" borderId="0" xfId="0" applyNumberFormat="1" applyFont="1"/>
    <xf numFmtId="0" fontId="2" fillId="0" borderId="0" xfId="0" applyFont="1" applyAlignment="1">
      <alignment horizontal="right"/>
    </xf>
    <xf numFmtId="0" fontId="0" fillId="5" borderId="0" xfId="0" applyFill="1"/>
    <xf numFmtId="2" fontId="2" fillId="0" borderId="4" xfId="0" applyNumberFormat="1" applyFont="1" applyBorder="1"/>
    <xf numFmtId="2" fontId="2" fillId="0" borderId="0" xfId="0" applyNumberFormat="1" applyFont="1" applyBorder="1"/>
    <xf numFmtId="0" fontId="2" fillId="0" borderId="5" xfId="0" applyFont="1" applyBorder="1"/>
    <xf numFmtId="10" fontId="2" fillId="0" borderId="6" xfId="0" applyNumberFormat="1" applyFont="1" applyBorder="1"/>
    <xf numFmtId="10" fontId="2" fillId="0" borderId="7" xfId="0" applyNumberFormat="1" applyFont="1" applyBorder="1"/>
    <xf numFmtId="2" fontId="0" fillId="0" borderId="4" xfId="0" applyNumberFormat="1" applyBorder="1"/>
    <xf numFmtId="2" fontId="0" fillId="0" borderId="0" xfId="0" applyNumberFormat="1" applyBorder="1"/>
    <xf numFmtId="2" fontId="0" fillId="0" borderId="5" xfId="0" applyNumberFormat="1" applyBorder="1"/>
    <xf numFmtId="2" fontId="2" fillId="0" borderId="5" xfId="0" applyNumberFormat="1" applyFont="1" applyBorder="1"/>
    <xf numFmtId="10" fontId="2" fillId="0" borderId="8" xfId="0" applyNumberFormat="1" applyFont="1" applyBorder="1"/>
    <xf numFmtId="10" fontId="2" fillId="0" borderId="0" xfId="0" applyNumberFormat="1" applyFont="1" applyBorder="1"/>
    <xf numFmtId="10" fontId="0" fillId="0" borderId="0" xfId="0" applyNumberFormat="1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16" xfId="0" applyFont="1" applyBorder="1"/>
    <xf numFmtId="10" fontId="2" fillId="0" borderId="16" xfId="0" applyNumberFormat="1" applyFont="1" applyBorder="1"/>
    <xf numFmtId="0" fontId="0" fillId="0" borderId="17" xfId="0" applyBorder="1" applyAlignment="1">
      <alignment vertical="center"/>
    </xf>
    <xf numFmtId="0" fontId="2" fillId="0" borderId="18" xfId="0" applyFont="1" applyBorder="1" applyAlignment="1">
      <alignment vertical="center" wrapText="1"/>
    </xf>
    <xf numFmtId="10" fontId="0" fillId="0" borderId="18" xfId="0" applyNumberFormat="1" applyBorder="1" applyAlignment="1">
      <alignment vertical="center"/>
    </xf>
    <xf numFmtId="10" fontId="0" fillId="0" borderId="19" xfId="0" applyNumberFormat="1" applyBorder="1" applyAlignment="1">
      <alignment vertical="center"/>
    </xf>
    <xf numFmtId="10" fontId="0" fillId="0" borderId="18" xfId="0" applyNumberFormat="1" applyBorder="1" applyAlignment="1">
      <alignment horizontal="center" vertical="center"/>
    </xf>
    <xf numFmtId="20" fontId="0" fillId="0" borderId="0" xfId="0" applyNumberFormat="1" applyBorder="1"/>
    <xf numFmtId="0" fontId="2" fillId="0" borderId="0" xfId="0" applyFont="1" applyBorder="1"/>
    <xf numFmtId="0" fontId="2" fillId="0" borderId="15" xfId="0" applyFont="1" applyBorder="1"/>
    <xf numFmtId="10" fontId="2" fillId="0" borderId="18" xfId="0" applyNumberFormat="1" applyFont="1" applyBorder="1"/>
    <xf numFmtId="10" fontId="2" fillId="0" borderId="19" xfId="0" applyNumberFormat="1" applyFont="1" applyBorder="1"/>
    <xf numFmtId="10" fontId="2" fillId="0" borderId="17" xfId="0" applyNumberFormat="1" applyFont="1" applyBorder="1"/>
    <xf numFmtId="0" fontId="0" fillId="0" borderId="19" xfId="0" applyBorder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11" fillId="0" borderId="0" xfId="2"/>
    <xf numFmtId="0" fontId="0" fillId="0" borderId="20" xfId="0" applyBorder="1"/>
    <xf numFmtId="0" fontId="13" fillId="3" borderId="0" xfId="0" applyFont="1" applyFill="1"/>
    <xf numFmtId="0" fontId="13" fillId="3" borderId="0" xfId="0" applyFont="1" applyFill="1" applyBorder="1"/>
    <xf numFmtId="0" fontId="13" fillId="3" borderId="0" xfId="0" applyFont="1" applyFill="1" applyBorder="1" applyAlignment="1">
      <alignment vertical="top" wrapText="1"/>
    </xf>
    <xf numFmtId="0" fontId="13" fillId="3" borderId="0" xfId="0" applyFont="1" applyFill="1" applyBorder="1" applyAlignment="1">
      <alignment horizontal="left"/>
    </xf>
    <xf numFmtId="9" fontId="13" fillId="3" borderId="0" xfId="0" applyNumberFormat="1" applyFont="1" applyFill="1" applyBorder="1" applyAlignment="1">
      <alignment horizontal="left"/>
    </xf>
    <xf numFmtId="0" fontId="2" fillId="3" borderId="10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5" fillId="3" borderId="10" xfId="0" applyFont="1" applyFill="1" applyBorder="1"/>
    <xf numFmtId="0" fontId="15" fillId="3" borderId="11" xfId="0" applyFont="1" applyFill="1" applyBorder="1"/>
    <xf numFmtId="0" fontId="3" fillId="3" borderId="4" xfId="0" quotePrefix="1" applyFont="1" applyFill="1" applyBorder="1" applyAlignment="1">
      <alignment horizontal="center"/>
    </xf>
    <xf numFmtId="0" fontId="15" fillId="3" borderId="5" xfId="0" applyFont="1" applyFill="1" applyBorder="1"/>
    <xf numFmtId="0" fontId="3" fillId="3" borderId="4" xfId="0" quotePrefix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/>
    <xf numFmtId="0" fontId="3" fillId="3" borderId="6" xfId="0" quotePrefix="1" applyFont="1" applyFill="1" applyBorder="1" applyAlignment="1">
      <alignment horizontal="center"/>
    </xf>
    <xf numFmtId="0" fontId="3" fillId="3" borderId="8" xfId="0" applyFont="1" applyFill="1" applyBorder="1"/>
    <xf numFmtId="0" fontId="15" fillId="3" borderId="9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0" fillId="3" borderId="21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13" fillId="3" borderId="0" xfId="0" applyFont="1" applyFill="1" applyBorder="1" applyAlignment="1">
      <alignment horizontal="left"/>
    </xf>
    <xf numFmtId="0" fontId="0" fillId="0" borderId="15" xfId="0" applyBorder="1" applyAlignment="1">
      <alignment horizontal="center" wrapText="1"/>
    </xf>
  </cellXfs>
  <cellStyles count="3">
    <cellStyle name="Bad" xfId="1" builtinId="27"/>
    <cellStyle name="Hyperlink" xfId="2" builtinId="8"/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oi.org/10.1093/petrology/egr025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9BC88-16B4-4C6D-9BE5-3EB400B56949}">
  <dimension ref="A1:C13"/>
  <sheetViews>
    <sheetView tabSelected="1" workbookViewId="0">
      <selection activeCell="B13" sqref="B13"/>
    </sheetView>
  </sheetViews>
  <sheetFormatPr defaultRowHeight="15" x14ac:dyDescent="0.25"/>
  <cols>
    <col min="1" max="1" width="7" bestFit="1" customWidth="1"/>
    <col min="2" max="2" width="28.85546875" bestFit="1" customWidth="1"/>
    <col min="3" max="3" width="52.5703125" customWidth="1"/>
  </cols>
  <sheetData>
    <row r="1" spans="1:3" x14ac:dyDescent="0.25">
      <c r="A1" s="114" t="s">
        <v>1112</v>
      </c>
      <c r="B1" s="114"/>
      <c r="C1" s="114"/>
    </row>
    <row r="2" spans="1:3" x14ac:dyDescent="0.25">
      <c r="A2" s="114"/>
      <c r="B2" s="114"/>
      <c r="C2" s="114"/>
    </row>
    <row r="3" spans="1:3" ht="28.5" customHeight="1" x14ac:dyDescent="0.25">
      <c r="A3" s="114"/>
      <c r="B3" s="114"/>
      <c r="C3" s="114"/>
    </row>
    <row r="4" spans="1:3" x14ac:dyDescent="0.25">
      <c r="A4" s="101" t="s">
        <v>994</v>
      </c>
      <c r="B4" s="110" t="s">
        <v>995</v>
      </c>
      <c r="C4" s="102" t="s">
        <v>1067</v>
      </c>
    </row>
    <row r="5" spans="1:3" x14ac:dyDescent="0.25">
      <c r="A5" s="103" t="s">
        <v>1055</v>
      </c>
      <c r="B5" s="111" t="s">
        <v>1056</v>
      </c>
      <c r="C5" s="104"/>
    </row>
    <row r="6" spans="1:3" ht="57" x14ac:dyDescent="0.25">
      <c r="A6" s="105" t="s">
        <v>990</v>
      </c>
      <c r="B6" s="112" t="s">
        <v>989</v>
      </c>
      <c r="C6" s="106" t="s">
        <v>1107</v>
      </c>
    </row>
    <row r="7" spans="1:3" x14ac:dyDescent="0.25">
      <c r="A7" s="105" t="s">
        <v>991</v>
      </c>
      <c r="B7" s="111" t="s">
        <v>1069</v>
      </c>
      <c r="C7" s="107"/>
    </row>
    <row r="8" spans="1:3" x14ac:dyDescent="0.25">
      <c r="A8" s="103" t="s">
        <v>1057</v>
      </c>
      <c r="B8" s="111" t="s">
        <v>1068</v>
      </c>
      <c r="C8" s="107" t="s">
        <v>1108</v>
      </c>
    </row>
    <row r="9" spans="1:3" x14ac:dyDescent="0.25">
      <c r="A9" s="103" t="s">
        <v>1058</v>
      </c>
      <c r="B9" s="111" t="s">
        <v>992</v>
      </c>
      <c r="C9" s="107" t="s">
        <v>996</v>
      </c>
    </row>
    <row r="10" spans="1:3" x14ac:dyDescent="0.25">
      <c r="A10" s="103" t="s">
        <v>1059</v>
      </c>
      <c r="B10" s="111" t="s">
        <v>1111</v>
      </c>
      <c r="C10" s="107"/>
    </row>
    <row r="11" spans="1:3" x14ac:dyDescent="0.25">
      <c r="A11" s="103" t="s">
        <v>1060</v>
      </c>
      <c r="B11" s="111" t="s">
        <v>1070</v>
      </c>
      <c r="C11" s="107"/>
    </row>
    <row r="12" spans="1:3" x14ac:dyDescent="0.25">
      <c r="A12" s="108" t="s">
        <v>1110</v>
      </c>
      <c r="B12" s="113" t="s">
        <v>993</v>
      </c>
      <c r="C12" s="109" t="s">
        <v>996</v>
      </c>
    </row>
    <row r="13" spans="1:3" x14ac:dyDescent="0.25">
      <c r="A13" s="38"/>
    </row>
  </sheetData>
  <mergeCells count="1">
    <mergeCell ref="A1:C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608C0-D786-45CA-99CF-34482A4762B3}">
  <dimension ref="A1:DC201"/>
  <sheetViews>
    <sheetView zoomScale="85" zoomScaleNormal="85" workbookViewId="0">
      <pane xSplit="1" topLeftCell="B1" activePane="topRight" state="frozen"/>
      <selection pane="topRight" activeCell="B2" sqref="B2"/>
    </sheetView>
  </sheetViews>
  <sheetFormatPr defaultRowHeight="15" x14ac:dyDescent="0.25"/>
  <cols>
    <col min="1" max="1" width="10.85546875" bestFit="1" customWidth="1"/>
    <col min="2" max="2" width="9.5703125" bestFit="1" customWidth="1"/>
    <col min="3" max="3" width="8" bestFit="1" customWidth="1"/>
    <col min="4" max="4" width="30.85546875" bestFit="1" customWidth="1"/>
    <col min="5" max="5" width="10.42578125" bestFit="1" customWidth="1"/>
    <col min="6" max="6" width="15.5703125" bestFit="1" customWidth="1"/>
    <col min="20" max="20" width="10.5703125" customWidth="1"/>
    <col min="35" max="35" width="12.42578125" bestFit="1" customWidth="1"/>
    <col min="72" max="72" width="12.85546875" customWidth="1"/>
    <col min="88" max="95" width="9.28515625" bestFit="1" customWidth="1"/>
  </cols>
  <sheetData>
    <row r="1" spans="1:107" s="1" customFormat="1" ht="18" x14ac:dyDescent="0.25">
      <c r="A1" s="1" t="s">
        <v>0</v>
      </c>
      <c r="B1" s="1" t="s">
        <v>1064</v>
      </c>
      <c r="C1" s="1" t="s">
        <v>1</v>
      </c>
      <c r="D1" s="1" t="s">
        <v>1065</v>
      </c>
      <c r="E1" s="1" t="s">
        <v>2</v>
      </c>
      <c r="F1" s="1" t="s">
        <v>3</v>
      </c>
      <c r="G1" s="1" t="s">
        <v>894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30</v>
      </c>
      <c r="AH1" s="2" t="s">
        <v>31</v>
      </c>
      <c r="AI1" s="1" t="s">
        <v>32</v>
      </c>
      <c r="AJ1" t="s">
        <v>902</v>
      </c>
      <c r="AK1" t="s">
        <v>903</v>
      </c>
      <c r="AL1" t="s">
        <v>904</v>
      </c>
      <c r="AM1" t="s">
        <v>36</v>
      </c>
      <c r="AN1" t="s">
        <v>37</v>
      </c>
      <c r="AO1" t="s">
        <v>905</v>
      </c>
      <c r="AP1" t="s">
        <v>906</v>
      </c>
      <c r="AQ1" t="s">
        <v>907</v>
      </c>
      <c r="AR1" t="s">
        <v>40</v>
      </c>
      <c r="AS1" t="s">
        <v>41</v>
      </c>
      <c r="AT1" t="s">
        <v>908</v>
      </c>
      <c r="AU1" t="s">
        <v>909</v>
      </c>
      <c r="AV1" t="s">
        <v>910</v>
      </c>
      <c r="AW1" t="s">
        <v>911</v>
      </c>
      <c r="AX1" t="s">
        <v>912</v>
      </c>
      <c r="AY1" t="s">
        <v>913</v>
      </c>
      <c r="AZ1" t="s">
        <v>914</v>
      </c>
      <c r="BA1" t="s">
        <v>915</v>
      </c>
      <c r="BB1" t="s">
        <v>916</v>
      </c>
      <c r="BC1" t="s">
        <v>917</v>
      </c>
      <c r="BD1" t="s">
        <v>918</v>
      </c>
      <c r="BE1" t="s">
        <v>919</v>
      </c>
      <c r="BF1" t="s">
        <v>920</v>
      </c>
      <c r="BG1" t="s">
        <v>921</v>
      </c>
      <c r="BH1" t="s">
        <v>922</v>
      </c>
      <c r="BI1" t="s">
        <v>923</v>
      </c>
      <c r="BJ1" t="s">
        <v>924</v>
      </c>
      <c r="BK1" t="s">
        <v>925</v>
      </c>
      <c r="BL1" t="s">
        <v>926</v>
      </c>
      <c r="BM1" t="s">
        <v>927</v>
      </c>
      <c r="BN1" t="s">
        <v>928</v>
      </c>
      <c r="BO1" t="s">
        <v>929</v>
      </c>
      <c r="BP1" t="s">
        <v>930</v>
      </c>
      <c r="BQ1" t="s">
        <v>931</v>
      </c>
      <c r="BR1" s="3" t="s">
        <v>47</v>
      </c>
      <c r="BS1" s="3" t="s">
        <v>48</v>
      </c>
      <c r="BT1" s="3" t="s">
        <v>49</v>
      </c>
      <c r="BU1" s="3" t="s">
        <v>50</v>
      </c>
      <c r="BV1" s="3" t="s">
        <v>51</v>
      </c>
      <c r="BW1" s="3" t="s">
        <v>52</v>
      </c>
      <c r="BX1" s="3" t="s">
        <v>53</v>
      </c>
      <c r="BY1" s="3" t="s">
        <v>54</v>
      </c>
      <c r="BZ1" s="3" t="s">
        <v>55</v>
      </c>
      <c r="CA1" s="3" t="s">
        <v>56</v>
      </c>
      <c r="CB1" s="3" t="s">
        <v>57</v>
      </c>
      <c r="CC1" s="3" t="s">
        <v>58</v>
      </c>
      <c r="CD1" s="3" t="s">
        <v>59</v>
      </c>
      <c r="CE1" s="4" t="s">
        <v>60</v>
      </c>
      <c r="CF1" s="21" t="s">
        <v>61</v>
      </c>
      <c r="CG1" s="22" t="s">
        <v>62</v>
      </c>
      <c r="CH1" s="23" t="s">
        <v>63</v>
      </c>
      <c r="CI1" s="23" t="s">
        <v>64</v>
      </c>
    </row>
    <row r="2" spans="1:107" x14ac:dyDescent="0.25">
      <c r="A2" t="s">
        <v>65</v>
      </c>
      <c r="B2" t="s">
        <v>66</v>
      </c>
      <c r="C2" t="s">
        <v>67</v>
      </c>
      <c r="D2" t="s">
        <v>68</v>
      </c>
      <c r="E2" t="s">
        <v>69</v>
      </c>
      <c r="F2" t="s">
        <v>70</v>
      </c>
      <c r="G2" s="6">
        <v>2.4784000000000002</v>
      </c>
      <c r="H2" s="6">
        <v>42.086399999999998</v>
      </c>
      <c r="I2" s="6">
        <v>0</v>
      </c>
      <c r="J2" s="6">
        <v>55.354799999999997</v>
      </c>
      <c r="K2" s="6">
        <v>0.21929999999999999</v>
      </c>
      <c r="L2" s="6">
        <v>4.7100000000000003E-2</v>
      </c>
      <c r="M2" s="6">
        <v>0</v>
      </c>
      <c r="N2" s="6">
        <v>3.4700000000000002E-2</v>
      </c>
      <c r="O2" s="6">
        <v>0.17269999999999999</v>
      </c>
      <c r="P2" s="6">
        <v>0</v>
      </c>
      <c r="Q2" s="6">
        <v>0.75239999999999996</v>
      </c>
      <c r="R2" s="6">
        <v>-1.0435814717338667</v>
      </c>
      <c r="S2" s="6">
        <v>0</v>
      </c>
      <c r="T2" s="6">
        <v>100.10231852826612</v>
      </c>
      <c r="U2" s="6">
        <v>9.9281829928329728</v>
      </c>
      <c r="V2" s="6">
        <v>7.1174941711573472E-2</v>
      </c>
      <c r="W2" s="6">
        <v>1.1753597214646748E-2</v>
      </c>
      <c r="X2" s="6">
        <v>0</v>
      </c>
      <c r="Y2" s="6">
        <v>2.4486089234348841E-2</v>
      </c>
      <c r="Z2" s="6">
        <v>7.303105187214215E-2</v>
      </c>
      <c r="AA2" s="6">
        <v>5.9642461895916519</v>
      </c>
      <c r="AB2" s="6">
        <v>0</v>
      </c>
      <c r="AC2" s="6">
        <v>5.4477746703251251E-3</v>
      </c>
      <c r="AD2" s="6">
        <v>1.3120691676301359</v>
      </c>
      <c r="AE2" s="6">
        <v>0</v>
      </c>
      <c r="AF2" s="6">
        <v>0.68793083236986408</v>
      </c>
      <c r="AG2" s="6">
        <v>10.108628672865684</v>
      </c>
      <c r="AH2" s="6">
        <v>5.9696939642619773</v>
      </c>
      <c r="AI2" t="s">
        <v>65</v>
      </c>
      <c r="AJ2">
        <v>1873.082164969057</v>
      </c>
      <c r="AK2">
        <v>296.59540645153999</v>
      </c>
      <c r="AL2" t="s">
        <v>71</v>
      </c>
      <c r="AM2" t="s">
        <v>72</v>
      </c>
      <c r="AN2" t="s">
        <v>73</v>
      </c>
      <c r="AO2">
        <v>242609.54607068328</v>
      </c>
      <c r="AP2">
        <v>227.24559030972398</v>
      </c>
      <c r="AQ2">
        <v>278.58570276365037</v>
      </c>
      <c r="AR2">
        <v>395582.73894436524</v>
      </c>
      <c r="AS2">
        <v>381272.98095591884</v>
      </c>
      <c r="AT2">
        <v>13.418737276553218</v>
      </c>
      <c r="AU2">
        <v>175.77977572389489</v>
      </c>
      <c r="AV2">
        <v>328.33119982556559</v>
      </c>
      <c r="AW2">
        <v>5517.689514043147</v>
      </c>
      <c r="AX2">
        <v>89.227909430841535</v>
      </c>
      <c r="AY2">
        <v>1.7328710393621298</v>
      </c>
      <c r="AZ2">
        <v>459.58563913939417</v>
      </c>
      <c r="BA2">
        <v>1239.9214501437375</v>
      </c>
      <c r="BB2">
        <v>163.6599108437876</v>
      </c>
      <c r="BC2">
        <v>697.05432247482554</v>
      </c>
      <c r="BD2">
        <v>105.62377463159405</v>
      </c>
      <c r="BE2">
        <v>27.40365104499643</v>
      </c>
      <c r="BF2">
        <v>69.026194501853141</v>
      </c>
      <c r="BG2">
        <v>6.3750415610464275</v>
      </c>
      <c r="BH2">
        <v>26.771359091827414</v>
      </c>
      <c r="BI2">
        <v>3.5586205901761105</v>
      </c>
      <c r="BJ2">
        <v>7.2429512097860984</v>
      </c>
      <c r="BK2">
        <v>0.63831545774434628</v>
      </c>
      <c r="BL2">
        <v>3.4292012178391547</v>
      </c>
      <c r="BM2">
        <v>0.4009730303309183</v>
      </c>
      <c r="BN2" t="s">
        <v>74</v>
      </c>
      <c r="BO2">
        <v>8.0335295748215056</v>
      </c>
      <c r="BP2">
        <v>12.085475270299312</v>
      </c>
      <c r="BQ2">
        <v>1.5726461101084486</v>
      </c>
      <c r="BR2" s="3">
        <f>IFERROR(SUM(AZ2:BM2),"")</f>
        <v>2810.6914049389393</v>
      </c>
      <c r="BS2" s="3">
        <f>IFERROR((SUM(AZ2:BM2)+AX2),"")</f>
        <v>2899.9193143697807</v>
      </c>
      <c r="BT2" s="7">
        <f>IFERROR(SUM(AZ2:BF2)/SUM(AZ2:BM2),"")</f>
        <v>0.98277418073230194</v>
      </c>
      <c r="BU2" s="8">
        <f>IFERROR((AZ2/0.237)/(BL2/0.161),"")</f>
        <v>91.043932973289628</v>
      </c>
      <c r="BV2" s="9">
        <f>IFERROR((BA2/0.613)/(BL2/0.161),"")</f>
        <v>94.965663176907611</v>
      </c>
      <c r="BW2" s="8">
        <f>IFERROR((AZ2/0.237)/(BC2/0.457),"")</f>
        <v>1.2713574698579169</v>
      </c>
      <c r="BX2" s="8">
        <f t="shared" ref="BX2:BX51" si="0">IFERROR((BA2/0.613)/(SQRT((AZ2/0.237)*(BB2/0.0928))),"")</f>
        <v>1.0937737084675137</v>
      </c>
      <c r="BY2" s="8">
        <f t="shared" ref="BY2:BY51" si="1">IFERROR((BE2/0.0563)/SQRT((BD2/0.138)*(BF2/0.199)),"")</f>
        <v>0.9446660505326</v>
      </c>
      <c r="BZ2" s="8">
        <f t="shared" ref="BZ2:BZ51" si="2">IFERROR((AX2/1.57)/(0.25*(BH2/0.246)+(0.75*BI2/0.0546)),"")</f>
        <v>0.74693057128336604</v>
      </c>
      <c r="CA2" s="7">
        <f>IFERROR(AK2/AU2,"")</f>
        <v>1.6873124637353936</v>
      </c>
      <c r="CB2" s="3">
        <f t="shared" ref="CB2:CB51" si="3">IFERROR(AW2/AX2,"")</f>
        <v>61.838157469326106</v>
      </c>
      <c r="CC2" s="3">
        <f t="shared" ref="CC2:CC51" si="4">IFERROR(BP2/BQ2,"")</f>
        <v>7.6848028253895633</v>
      </c>
      <c r="CD2" s="7">
        <f t="shared" ref="CD2:CD51" si="5">IFERROR(AX2/BI2,"")</f>
        <v>25.073734940207768</v>
      </c>
      <c r="CE2" s="6">
        <v>5.3018341231140589</v>
      </c>
      <c r="CF2" s="6">
        <v>28.616376944844081</v>
      </c>
      <c r="CG2" s="10">
        <v>-126.51924260780015</v>
      </c>
      <c r="CH2" s="5">
        <v>-813.33781424324116</v>
      </c>
      <c r="CI2" s="5">
        <v>5554.2793273925781</v>
      </c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</row>
    <row r="3" spans="1:107" x14ac:dyDescent="0.25">
      <c r="A3" t="s">
        <v>75</v>
      </c>
      <c r="B3" t="s">
        <v>66</v>
      </c>
      <c r="C3" t="s">
        <v>67</v>
      </c>
      <c r="D3" t="s">
        <v>76</v>
      </c>
      <c r="E3" t="s">
        <v>77</v>
      </c>
      <c r="F3" t="s">
        <v>70</v>
      </c>
      <c r="G3" s="6">
        <v>2.5497000000000001</v>
      </c>
      <c r="H3" s="6">
        <v>43.197000000000003</v>
      </c>
      <c r="I3" s="6">
        <v>2.6800000000000001E-2</v>
      </c>
      <c r="J3" s="6">
        <v>55.404000000000003</v>
      </c>
      <c r="K3" s="6">
        <v>6.3899999999999998E-2</v>
      </c>
      <c r="L3" s="6">
        <v>3.6700000000000003E-2</v>
      </c>
      <c r="M3" s="6">
        <v>0</v>
      </c>
      <c r="N3" s="6">
        <v>6.8599999999999994E-2</v>
      </c>
      <c r="O3" s="6">
        <v>6.6299999999999998E-2</v>
      </c>
      <c r="P3" s="6">
        <v>3.2899999999999999E-2</v>
      </c>
      <c r="Q3" s="6">
        <v>0.71260000000000001</v>
      </c>
      <c r="R3" s="6">
        <v>-1.0736038082956101</v>
      </c>
      <c r="S3" s="6">
        <v>-6.0475768688293373E-3</v>
      </c>
      <c r="T3" s="6">
        <v>101.07864861483556</v>
      </c>
      <c r="U3" s="6">
        <v>9.7897289039232707</v>
      </c>
      <c r="V3" s="6">
        <v>2.0431695343756998E-2</v>
      </c>
      <c r="W3" s="6">
        <v>9.1583230950644523E-3</v>
      </c>
      <c r="X3" s="6">
        <v>4.5375644669263023E-3</v>
      </c>
      <c r="Y3" s="6">
        <v>9.2609529177289478E-3</v>
      </c>
      <c r="Z3" s="6">
        <v>6.8142748181770255E-2</v>
      </c>
      <c r="AA3" s="6">
        <v>6.030904164500603</v>
      </c>
      <c r="AB3" s="6">
        <v>0</v>
      </c>
      <c r="AC3" s="6">
        <v>1.5915492916400702E-2</v>
      </c>
      <c r="AD3" s="6">
        <v>1.3298096226632445</v>
      </c>
      <c r="AE3" s="6">
        <v>7.4903000958053082E-3</v>
      </c>
      <c r="AF3" s="6">
        <v>0.66270007724095015</v>
      </c>
      <c r="AG3" s="6">
        <v>9.901260187928516</v>
      </c>
      <c r="AH3" s="6">
        <v>6.0468196574170037</v>
      </c>
      <c r="AI3" t="s">
        <v>75</v>
      </c>
      <c r="BR3" s="3"/>
      <c r="BS3" s="3"/>
      <c r="BT3" s="7" t="str">
        <f t="shared" ref="BT3:BT66" si="6">IFERROR(SUM(AZ3:BF3)/SUM(AZ3:BM3),"")</f>
        <v/>
      </c>
      <c r="BU3" s="8" t="str">
        <f t="shared" ref="BU3:BU66" si="7">IFERROR((AZ3/0.237)/(BL3/0.161),"")</f>
        <v/>
      </c>
      <c r="BV3" s="9" t="str">
        <f t="shared" ref="BV3:BV66" si="8">IFERROR((BA3/0.613)/(BL3/0.161),"")</f>
        <v/>
      </c>
      <c r="BW3" s="8" t="str">
        <f t="shared" ref="BW3:BW66" si="9">IFERROR((AZ3/0.237)/(BC3/0.457),"")</f>
        <v/>
      </c>
      <c r="BX3" s="8" t="str">
        <f t="shared" si="0"/>
        <v/>
      </c>
      <c r="BY3" s="8" t="str">
        <f t="shared" si="1"/>
        <v/>
      </c>
      <c r="BZ3" s="8" t="str">
        <f t="shared" si="2"/>
        <v/>
      </c>
      <c r="CA3" s="7" t="str">
        <f t="shared" ref="CA3:CA66" si="10">IFERROR(AK3/AU3,"")</f>
        <v/>
      </c>
      <c r="CB3" s="3" t="str">
        <f t="shared" si="3"/>
        <v/>
      </c>
      <c r="CC3" s="3" t="str">
        <f t="shared" si="4"/>
        <v/>
      </c>
      <c r="CD3" s="7" t="str">
        <f t="shared" si="5"/>
        <v/>
      </c>
      <c r="CE3" s="6"/>
      <c r="CF3" s="6"/>
      <c r="CG3" s="10"/>
      <c r="CH3" s="5"/>
      <c r="CI3" s="5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</row>
    <row r="4" spans="1:107" x14ac:dyDescent="0.25">
      <c r="A4" t="s">
        <v>78</v>
      </c>
      <c r="B4" t="s">
        <v>66</v>
      </c>
      <c r="C4" t="s">
        <v>67</v>
      </c>
      <c r="D4" t="s">
        <v>79</v>
      </c>
      <c r="E4" t="s">
        <v>80</v>
      </c>
      <c r="F4" t="s">
        <v>70</v>
      </c>
      <c r="G4" s="6">
        <v>3.2058</v>
      </c>
      <c r="H4" s="6">
        <v>42.886400000000002</v>
      </c>
      <c r="I4" s="6">
        <v>5.3E-3</v>
      </c>
      <c r="J4" s="6">
        <v>55.933599999999998</v>
      </c>
      <c r="K4" s="6">
        <v>2.9700000000000001E-2</v>
      </c>
      <c r="L4" s="6">
        <v>0.1069</v>
      </c>
      <c r="M4" s="6">
        <v>7.4999999999999997E-2</v>
      </c>
      <c r="N4" s="6">
        <v>4.0399999999999998E-2</v>
      </c>
      <c r="O4" s="6">
        <v>0.10630000000000001</v>
      </c>
      <c r="P4" s="6">
        <v>0.1484</v>
      </c>
      <c r="Q4" s="6">
        <v>0.72940000000000005</v>
      </c>
      <c r="R4" s="6">
        <v>-1.3498682545531109</v>
      </c>
      <c r="S4" s="6">
        <v>-1.1959760225669957E-3</v>
      </c>
      <c r="T4" s="6">
        <v>101.91593576942431</v>
      </c>
      <c r="U4" s="6">
        <v>9.870777070893217</v>
      </c>
      <c r="V4" s="6">
        <v>9.4843816527073396E-3</v>
      </c>
      <c r="W4" s="6">
        <v>2.6676423402244954E-2</v>
      </c>
      <c r="X4" s="6">
        <v>2.0441362391387725E-2</v>
      </c>
      <c r="Y4" s="6">
        <v>1.4829429330723485E-2</v>
      </c>
      <c r="Z4" s="6">
        <v>6.9660824734790572E-2</v>
      </c>
      <c r="AA4" s="6">
        <v>5.979948710563006</v>
      </c>
      <c r="AB4" s="6">
        <v>1.2353720754797117E-2</v>
      </c>
      <c r="AC4" s="6">
        <v>9.361088894229725E-3</v>
      </c>
      <c r="AD4" s="6">
        <v>1.6698822107008129</v>
      </c>
      <c r="AE4" s="6">
        <v>1.4794126223922816E-3</v>
      </c>
      <c r="AF4" s="6">
        <v>0.32863837667679485</v>
      </c>
      <c r="AG4" s="6">
        <v>10.011869492405072</v>
      </c>
      <c r="AH4" s="6">
        <v>6.0016635202120332</v>
      </c>
      <c r="AI4" t="s">
        <v>78</v>
      </c>
      <c r="BR4" s="3"/>
      <c r="BS4" s="3"/>
      <c r="BT4" s="7" t="str">
        <f t="shared" si="6"/>
        <v/>
      </c>
      <c r="BU4" s="8" t="str">
        <f t="shared" si="7"/>
        <v/>
      </c>
      <c r="BV4" s="9" t="str">
        <f t="shared" si="8"/>
        <v/>
      </c>
      <c r="BW4" s="8" t="str">
        <f t="shared" si="9"/>
        <v/>
      </c>
      <c r="BX4" s="8" t="str">
        <f t="shared" si="0"/>
        <v/>
      </c>
      <c r="BY4" s="8" t="str">
        <f t="shared" si="1"/>
        <v/>
      </c>
      <c r="BZ4" s="8" t="str">
        <f t="shared" si="2"/>
        <v/>
      </c>
      <c r="CA4" s="7" t="str">
        <f t="shared" si="10"/>
        <v/>
      </c>
      <c r="CB4" s="3" t="str">
        <f t="shared" si="3"/>
        <v/>
      </c>
      <c r="CC4" s="3" t="str">
        <f t="shared" si="4"/>
        <v/>
      </c>
      <c r="CD4" s="7" t="str">
        <f t="shared" si="5"/>
        <v/>
      </c>
      <c r="CE4" s="6"/>
      <c r="CF4" s="6"/>
      <c r="CG4" s="10"/>
      <c r="CH4" s="5"/>
      <c r="CI4" s="5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</row>
    <row r="5" spans="1:107" x14ac:dyDescent="0.25">
      <c r="A5" t="s">
        <v>81</v>
      </c>
      <c r="B5" t="s">
        <v>66</v>
      </c>
      <c r="C5" t="s">
        <v>67</v>
      </c>
      <c r="D5" t="s">
        <v>68</v>
      </c>
      <c r="E5" t="s">
        <v>69</v>
      </c>
      <c r="F5" t="s">
        <v>70</v>
      </c>
      <c r="G5" s="6">
        <v>2.8491</v>
      </c>
      <c r="H5" s="6">
        <v>42.6051</v>
      </c>
      <c r="I5" s="6">
        <v>8.3000000000000001E-3</v>
      </c>
      <c r="J5" s="6">
        <v>55.542400000000001</v>
      </c>
      <c r="K5" s="6">
        <v>0.1356</v>
      </c>
      <c r="L5" s="6">
        <v>1.9800000000000002E-2</v>
      </c>
      <c r="M5" s="6">
        <v>0</v>
      </c>
      <c r="N5" s="6">
        <v>2.0799999999999999E-2</v>
      </c>
      <c r="O5" s="6">
        <v>0.1729</v>
      </c>
      <c r="P5" s="6">
        <v>0</v>
      </c>
      <c r="Q5" s="6">
        <v>0.62119999999999997</v>
      </c>
      <c r="R5" s="6">
        <v>-1.1996723576165911</v>
      </c>
      <c r="S5" s="6">
        <v>-1.8729435825105784E-3</v>
      </c>
      <c r="T5" s="6">
        <v>100.7737546988009</v>
      </c>
      <c r="U5" s="6">
        <v>9.8914949294990127</v>
      </c>
      <c r="V5" s="6">
        <v>4.3698947959840584E-2</v>
      </c>
      <c r="W5" s="6">
        <v>4.9410026507432196E-3</v>
      </c>
      <c r="X5" s="6">
        <v>0</v>
      </c>
      <c r="Y5" s="6">
        <v>2.4341362671381084E-2</v>
      </c>
      <c r="Z5" s="6">
        <v>5.987051854183538E-2</v>
      </c>
      <c r="AA5" s="6">
        <v>5.995124076864772</v>
      </c>
      <c r="AB5" s="6">
        <v>0</v>
      </c>
      <c r="AC5" s="6">
        <v>4.8637031323069783E-3</v>
      </c>
      <c r="AD5" s="6">
        <v>1.4976689499545668</v>
      </c>
      <c r="AE5" s="6">
        <v>2.3380309839951966E-3</v>
      </c>
      <c r="AF5" s="6">
        <v>0.499993019061438</v>
      </c>
      <c r="AG5" s="6">
        <v>10.024346761322812</v>
      </c>
      <c r="AH5" s="6">
        <v>5.9999877799970793</v>
      </c>
      <c r="AI5" t="s">
        <v>81</v>
      </c>
      <c r="AJ5">
        <v>1025.3796284574887</v>
      </c>
      <c r="AK5">
        <v>97.911004899284535</v>
      </c>
      <c r="AL5" t="s">
        <v>82</v>
      </c>
      <c r="AM5" t="s">
        <v>83</v>
      </c>
      <c r="AN5">
        <v>81.369987973275968</v>
      </c>
      <c r="AO5">
        <v>237194.63967445842</v>
      </c>
      <c r="AP5">
        <v>220.39612316509084</v>
      </c>
      <c r="AQ5">
        <v>229.63995659535505</v>
      </c>
      <c r="AR5">
        <v>396940.65620542085</v>
      </c>
      <c r="AS5">
        <v>392108.53585156676</v>
      </c>
      <c r="AT5">
        <v>13.445697738225292</v>
      </c>
      <c r="AU5">
        <v>124.10748342785143</v>
      </c>
      <c r="AV5">
        <v>127.18701827702252</v>
      </c>
      <c r="AW5">
        <v>5539.7202098466651</v>
      </c>
      <c r="AX5">
        <v>86.731902474243611</v>
      </c>
      <c r="AY5">
        <v>0.35651618679078823</v>
      </c>
      <c r="AZ5">
        <v>461.72219338013696</v>
      </c>
      <c r="BA5">
        <v>1315.2573332374677</v>
      </c>
      <c r="BB5">
        <v>171.52337333510252</v>
      </c>
      <c r="BC5">
        <v>737.01232195296018</v>
      </c>
      <c r="BD5">
        <v>111.0242063930089</v>
      </c>
      <c r="BE5">
        <v>27.7857172804874</v>
      </c>
      <c r="BF5">
        <v>70.005424840457394</v>
      </c>
      <c r="BG5">
        <v>6.3293371225315145</v>
      </c>
      <c r="BH5">
        <v>26.964625213307759</v>
      </c>
      <c r="BI5">
        <v>3.5691715402113258</v>
      </c>
      <c r="BJ5">
        <v>7.2844015438586167</v>
      </c>
      <c r="BK5">
        <v>0.68347671206162641</v>
      </c>
      <c r="BL5">
        <v>3.677744193062729</v>
      </c>
      <c r="BM5">
        <v>0.37421324111609716</v>
      </c>
      <c r="BN5" t="s">
        <v>84</v>
      </c>
      <c r="BO5">
        <v>6.4699957766655087</v>
      </c>
      <c r="BP5">
        <v>10.24308828431038</v>
      </c>
      <c r="BQ5">
        <v>1.162842866752797</v>
      </c>
      <c r="BR5" s="3">
        <f t="shared" ref="BR5:BR68" si="11">IFERROR(SUM(AZ5:BM5),"")</f>
        <v>2943.2135399857707</v>
      </c>
      <c r="BS5" s="3">
        <f t="shared" ref="BS5:BS68" si="12">IFERROR(SUM(AZ5:BM5)+AX5,"")</f>
        <v>3029.9454424600144</v>
      </c>
      <c r="BT5" s="7">
        <f>IFERROR(SUM(AZ5:BF5)/SUM(AZ5:BM5),"")</f>
        <v>0.98339129359727462</v>
      </c>
      <c r="BU5" s="8">
        <f t="shared" si="7"/>
        <v>85.285806692248897</v>
      </c>
      <c r="BV5" s="9">
        <f t="shared" si="8"/>
        <v>93.927900497678905</v>
      </c>
      <c r="BW5" s="8">
        <f t="shared" si="9"/>
        <v>1.2080192512275132</v>
      </c>
      <c r="BX5" s="8">
        <f t="shared" si="0"/>
        <v>1.1306973876574418</v>
      </c>
      <c r="BY5" s="8">
        <f t="shared" si="1"/>
        <v>0.92769371109073417</v>
      </c>
      <c r="BZ5" s="8">
        <f t="shared" si="2"/>
        <v>0.72279389281291873</v>
      </c>
      <c r="CA5" s="7">
        <f t="shared" si="10"/>
        <v>0.78892104001290186</v>
      </c>
      <c r="CB5" s="3">
        <f t="shared" si="3"/>
        <v>63.871770960999861</v>
      </c>
      <c r="CC5" s="3">
        <f t="shared" si="4"/>
        <v>8.8086607203550109</v>
      </c>
      <c r="CD5" s="7">
        <f t="shared" si="5"/>
        <v>24.300289716281984</v>
      </c>
      <c r="CE5" s="6">
        <v>5.3255396821806569</v>
      </c>
      <c r="CF5" s="6">
        <v>28.808575511412986</v>
      </c>
      <c r="CG5" s="10">
        <v>-128.43246392933258</v>
      </c>
      <c r="CH5" s="5">
        <v>-866.45350889649671</v>
      </c>
      <c r="CI5" s="5">
        <v>2877.572265625</v>
      </c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</row>
    <row r="6" spans="1:107" x14ac:dyDescent="0.25">
      <c r="A6" t="s">
        <v>85</v>
      </c>
      <c r="B6" t="s">
        <v>66</v>
      </c>
      <c r="C6" t="s">
        <v>67</v>
      </c>
      <c r="D6" t="s">
        <v>76</v>
      </c>
      <c r="E6" t="s">
        <v>77</v>
      </c>
      <c r="F6" t="s">
        <v>70</v>
      </c>
      <c r="G6" s="6">
        <v>2.5851000000000002</v>
      </c>
      <c r="H6" s="6">
        <v>42.009</v>
      </c>
      <c r="I6" s="6">
        <v>3.0599999999999999E-2</v>
      </c>
      <c r="J6" s="6">
        <v>55.197299999999998</v>
      </c>
      <c r="K6" s="6">
        <v>0.121</v>
      </c>
      <c r="L6" s="6">
        <v>3.15E-2</v>
      </c>
      <c r="M6" s="6">
        <v>0</v>
      </c>
      <c r="N6" s="6">
        <v>5.5800000000000002E-2</v>
      </c>
      <c r="O6" s="6">
        <v>0.17269999999999999</v>
      </c>
      <c r="P6" s="6">
        <v>0.1153</v>
      </c>
      <c r="Q6" s="6">
        <v>0.75890000000000002</v>
      </c>
      <c r="R6" s="6">
        <v>-1.0885097089167282</v>
      </c>
      <c r="S6" s="6">
        <v>-6.9050691114245413E-3</v>
      </c>
      <c r="T6" s="6">
        <v>99.981885221971837</v>
      </c>
      <c r="U6" s="6">
        <v>9.9192988955730126</v>
      </c>
      <c r="V6" s="6">
        <v>3.9347986510838789E-2</v>
      </c>
      <c r="W6" s="6">
        <v>7.860686035273302E-3</v>
      </c>
      <c r="X6" s="6">
        <v>1.617297127070539E-2</v>
      </c>
      <c r="Y6" s="6">
        <v>2.4533984292783004E-2</v>
      </c>
      <c r="Z6" s="6">
        <v>7.3806052337839781E-2</v>
      </c>
      <c r="AA6" s="6">
        <v>5.9649221759830944</v>
      </c>
      <c r="AB6" s="6">
        <v>0</v>
      </c>
      <c r="AC6" s="6">
        <v>1.3166300844672536E-2</v>
      </c>
      <c r="AD6" s="6">
        <v>1.3712332399287723</v>
      </c>
      <c r="AE6" s="6">
        <v>8.6980008904109299E-3</v>
      </c>
      <c r="AF6" s="6">
        <v>0.62006875918081672</v>
      </c>
      <c r="AG6" s="6">
        <v>10.081020576020453</v>
      </c>
      <c r="AH6" s="6">
        <v>5.9780884768277671</v>
      </c>
      <c r="AI6" t="s">
        <v>85</v>
      </c>
      <c r="AJ6">
        <v>989.49858655495143</v>
      </c>
      <c r="AK6">
        <v>92.085086085744365</v>
      </c>
      <c r="AL6" t="s">
        <v>86</v>
      </c>
      <c r="AM6" t="s">
        <v>87</v>
      </c>
      <c r="AN6">
        <v>139.37629560738466</v>
      </c>
      <c r="AO6">
        <v>226482.63704598867</v>
      </c>
      <c r="AP6">
        <v>193.6877646013171</v>
      </c>
      <c r="AQ6">
        <v>214.27468494531331</v>
      </c>
      <c r="AR6">
        <v>394510.69900142658</v>
      </c>
      <c r="AS6">
        <v>392548.62765800249</v>
      </c>
      <c r="AT6">
        <v>12.284510875411986</v>
      </c>
      <c r="AU6">
        <v>116.60748807068892</v>
      </c>
      <c r="AV6">
        <v>112.02587791678761</v>
      </c>
      <c r="AW6">
        <v>5097.524241460701</v>
      </c>
      <c r="AX6">
        <v>85.868654528751307</v>
      </c>
      <c r="AY6">
        <v>0.27501299365330112</v>
      </c>
      <c r="AZ6">
        <v>471.07007754607463</v>
      </c>
      <c r="BA6">
        <v>1389.4573365869999</v>
      </c>
      <c r="BB6">
        <v>178.47666046043565</v>
      </c>
      <c r="BC6">
        <v>762.84587647900457</v>
      </c>
      <c r="BD6">
        <v>114.10106235517898</v>
      </c>
      <c r="BE6">
        <v>27.941893356890098</v>
      </c>
      <c r="BF6">
        <v>70.421709464272126</v>
      </c>
      <c r="BG6">
        <v>6.4486943788780193</v>
      </c>
      <c r="BH6">
        <v>28.18094339340001</v>
      </c>
      <c r="BI6">
        <v>3.6477141195831275</v>
      </c>
      <c r="BJ6">
        <v>7.7554476175727451</v>
      </c>
      <c r="BK6">
        <v>0.71351358569652912</v>
      </c>
      <c r="BL6">
        <v>3.5728885673240551</v>
      </c>
      <c r="BM6">
        <v>0.36875669311167392</v>
      </c>
      <c r="BN6" t="s">
        <v>88</v>
      </c>
      <c r="BO6">
        <v>5.722334765297294</v>
      </c>
      <c r="BP6">
        <v>6.7624436809189357</v>
      </c>
      <c r="BQ6">
        <v>0.67744754837986842</v>
      </c>
      <c r="BR6" s="3">
        <f t="shared" si="11"/>
        <v>3065.0025746044216</v>
      </c>
      <c r="BS6" s="3">
        <f t="shared" si="12"/>
        <v>3150.8712291331731</v>
      </c>
      <c r="BT6" s="7">
        <f>IFERROR(SUM(AZ6:BF6)/SUM(AZ6:BM6),"")</f>
        <v>0.9834623439550918</v>
      </c>
      <c r="BU6" s="8">
        <f t="shared" si="7"/>
        <v>89.566082095228793</v>
      </c>
      <c r="BV6" s="9">
        <f t="shared" si="8"/>
        <v>102.13889293753078</v>
      </c>
      <c r="BW6" s="8">
        <f t="shared" si="9"/>
        <v>1.1907389766576841</v>
      </c>
      <c r="BX6" s="8">
        <f t="shared" si="0"/>
        <v>1.1593095887827518</v>
      </c>
      <c r="BY6" s="8">
        <f t="shared" si="1"/>
        <v>0.9175196873304815</v>
      </c>
      <c r="BZ6" s="8">
        <f t="shared" si="2"/>
        <v>0.69456242231563459</v>
      </c>
      <c r="CA6" s="7">
        <f t="shared" si="10"/>
        <v>0.78970131000439037</v>
      </c>
      <c r="CB6" s="3">
        <f t="shared" si="3"/>
        <v>59.364203031199267</v>
      </c>
      <c r="CC6" s="3">
        <f t="shared" si="4"/>
        <v>9.9822395063521547</v>
      </c>
      <c r="CD6" s="7">
        <f t="shared" si="5"/>
        <v>23.540401389395246</v>
      </c>
      <c r="CE6" s="6">
        <v>5.3508476297672942</v>
      </c>
      <c r="CF6" s="6">
        <v>28.96319110850888</v>
      </c>
      <c r="CG6" s="10">
        <v>-130.75585740302677</v>
      </c>
      <c r="CH6" s="5">
        <v>-825.75196250280169</v>
      </c>
      <c r="CI6" s="5">
        <v>518.21270751953125</v>
      </c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</row>
    <row r="7" spans="1:107" x14ac:dyDescent="0.25">
      <c r="A7" t="s">
        <v>89</v>
      </c>
      <c r="B7" t="s">
        <v>66</v>
      </c>
      <c r="C7" t="s">
        <v>67</v>
      </c>
      <c r="D7" t="s">
        <v>79</v>
      </c>
      <c r="E7" t="s">
        <v>80</v>
      </c>
      <c r="F7" t="s">
        <v>70</v>
      </c>
      <c r="G7" s="6">
        <v>2.6916000000000002</v>
      </c>
      <c r="H7" s="6">
        <v>43.5854</v>
      </c>
      <c r="I7" s="6">
        <v>0</v>
      </c>
      <c r="J7" s="6">
        <v>54.8095</v>
      </c>
      <c r="K7" s="6">
        <v>4.5400000000000003E-2</v>
      </c>
      <c r="L7" s="6">
        <v>1.9300000000000001E-2</v>
      </c>
      <c r="M7" s="6">
        <v>0</v>
      </c>
      <c r="N7" s="6">
        <v>4.8000000000000001E-2</v>
      </c>
      <c r="O7" s="6">
        <v>0.18629999999999999</v>
      </c>
      <c r="P7" s="6">
        <v>3.3000000000000002E-2</v>
      </c>
      <c r="Q7" s="6">
        <v>0.73980000000000001</v>
      </c>
      <c r="R7" s="6">
        <v>-1.1333537319717866</v>
      </c>
      <c r="S7" s="6">
        <v>0</v>
      </c>
      <c r="T7" s="6">
        <v>101.024946268028</v>
      </c>
      <c r="U7" s="6">
        <v>9.6718763206469092</v>
      </c>
      <c r="V7" s="6">
        <v>1.4497220619713277E-2</v>
      </c>
      <c r="W7" s="6">
        <v>4.8162298565325324E-3</v>
      </c>
      <c r="X7" s="6">
        <v>4.5453381637355515E-3</v>
      </c>
      <c r="Y7" s="6">
        <v>2.5988448431868857E-2</v>
      </c>
      <c r="Z7" s="6">
        <v>7.0650217423570222E-2</v>
      </c>
      <c r="AA7" s="6">
        <v>6.0770838130731892</v>
      </c>
      <c r="AB7" s="6">
        <v>0</v>
      </c>
      <c r="AC7" s="6">
        <v>1.112147946954301E-2</v>
      </c>
      <c r="AD7" s="6">
        <v>1.401962044467745</v>
      </c>
      <c r="AE7" s="6">
        <v>0</v>
      </c>
      <c r="AF7" s="6">
        <v>0.59803795553225503</v>
      </c>
      <c r="AG7" s="6">
        <v>9.7923737751423285</v>
      </c>
      <c r="AH7" s="6">
        <v>6.0882052925427326</v>
      </c>
      <c r="AI7" t="s">
        <v>89</v>
      </c>
      <c r="AJ7">
        <v>653.00956600090831</v>
      </c>
      <c r="AK7">
        <v>44.250896899817825</v>
      </c>
      <c r="AL7" t="s">
        <v>90</v>
      </c>
      <c r="AM7" t="s">
        <v>91</v>
      </c>
      <c r="AN7" t="s">
        <v>92</v>
      </c>
      <c r="AO7">
        <v>230309.18561712757</v>
      </c>
      <c r="AP7">
        <v>255.94416948880487</v>
      </c>
      <c r="AQ7">
        <v>328.52865741690567</v>
      </c>
      <c r="AR7">
        <v>391723.39514978603</v>
      </c>
      <c r="AS7">
        <v>384891.59439563187</v>
      </c>
      <c r="AT7">
        <v>13.550985864723566</v>
      </c>
      <c r="AU7">
        <v>95.877580980905776</v>
      </c>
      <c r="AV7">
        <v>40.067978306493153</v>
      </c>
      <c r="AW7">
        <v>4884.0923958986441</v>
      </c>
      <c r="AX7">
        <v>82.850000114192838</v>
      </c>
      <c r="AY7">
        <v>2.3101335822017531E-2</v>
      </c>
      <c r="AZ7">
        <v>439.69021653598037</v>
      </c>
      <c r="BA7">
        <v>1263.411408424608</v>
      </c>
      <c r="BB7">
        <v>166.08876495744974</v>
      </c>
      <c r="BC7">
        <v>695.46151236987612</v>
      </c>
      <c r="BD7">
        <v>104.23410669628274</v>
      </c>
      <c r="BE7">
        <v>26.813122337164497</v>
      </c>
      <c r="BF7">
        <v>70.176398069223183</v>
      </c>
      <c r="BG7">
        <v>6.4200625383165075</v>
      </c>
      <c r="BH7">
        <v>27.713657754248434</v>
      </c>
      <c r="BI7">
        <v>3.3263455870644774</v>
      </c>
      <c r="BJ7">
        <v>6.6122384951261397</v>
      </c>
      <c r="BK7">
        <v>0.55364800171924433</v>
      </c>
      <c r="BL7">
        <v>3.0454263821948122</v>
      </c>
      <c r="BM7">
        <v>0.28754921995737698</v>
      </c>
      <c r="BN7" t="s">
        <v>93</v>
      </c>
      <c r="BO7">
        <v>4.6146637519134792</v>
      </c>
      <c r="BP7">
        <v>2.3400580715041563</v>
      </c>
      <c r="BQ7">
        <v>3.4680571282940477E-2</v>
      </c>
      <c r="BR7" s="3">
        <f t="shared" si="11"/>
        <v>2813.834457369212</v>
      </c>
      <c r="BS7" s="3">
        <f t="shared" si="12"/>
        <v>2896.6844574834049</v>
      </c>
      <c r="BT7" s="7">
        <f t="shared" si="6"/>
        <v>0.98295602363777068</v>
      </c>
      <c r="BU7" s="8">
        <f t="shared" si="7"/>
        <v>98.079044600715406</v>
      </c>
      <c r="BV7" s="9">
        <f t="shared" si="8"/>
        <v>108.95874442380891</v>
      </c>
      <c r="BW7" s="8">
        <f t="shared" si="9"/>
        <v>1.2191062442881044</v>
      </c>
      <c r="BX7" s="8">
        <f t="shared" si="0"/>
        <v>1.1310686152082627</v>
      </c>
      <c r="BY7" s="8">
        <f t="shared" si="1"/>
        <v>0.92279368772308246</v>
      </c>
      <c r="BZ7" s="8">
        <f t="shared" si="2"/>
        <v>0.71450945511832009</v>
      </c>
      <c r="CA7" s="7">
        <f t="shared" si="10"/>
        <v>0.46153539176828506</v>
      </c>
      <c r="CB7" s="3">
        <f t="shared" si="3"/>
        <v>58.951024612756299</v>
      </c>
      <c r="CC7" s="3">
        <f t="shared" si="4"/>
        <v>67.474611430499735</v>
      </c>
      <c r="CD7" s="7">
        <f t="shared" si="5"/>
        <v>24.907213620972115</v>
      </c>
      <c r="CE7" s="6">
        <v>5.246431845275322</v>
      </c>
      <c r="CF7" s="6">
        <v>29.603364865479666</v>
      </c>
      <c r="CG7" s="10">
        <v>-148.04691461393247</v>
      </c>
      <c r="CH7" s="5">
        <v>-622.30026669525796</v>
      </c>
      <c r="CI7" s="5">
        <v>2314.8359680175781</v>
      </c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</row>
    <row r="8" spans="1:107" x14ac:dyDescent="0.25">
      <c r="A8" t="s">
        <v>94</v>
      </c>
      <c r="B8" t="s">
        <v>66</v>
      </c>
      <c r="C8" t="s">
        <v>67</v>
      </c>
      <c r="D8" t="s">
        <v>79</v>
      </c>
      <c r="E8" t="s">
        <v>80</v>
      </c>
      <c r="F8" t="s">
        <v>70</v>
      </c>
      <c r="G8" s="6">
        <v>3.0188999999999999</v>
      </c>
      <c r="H8" s="6">
        <v>42.5443</v>
      </c>
      <c r="I8" s="6">
        <v>0</v>
      </c>
      <c r="J8" s="6">
        <v>55.6492</v>
      </c>
      <c r="K8" s="6">
        <v>0.1399</v>
      </c>
      <c r="L8" s="6">
        <v>6.5000000000000002E-2</v>
      </c>
      <c r="M8" s="6">
        <v>2.92E-2</v>
      </c>
      <c r="N8" s="6">
        <v>5.21E-2</v>
      </c>
      <c r="O8" s="6">
        <v>6.6400000000000001E-2</v>
      </c>
      <c r="P8" s="6">
        <v>0.29659999999999997</v>
      </c>
      <c r="Q8" s="6">
        <v>0.74429999999999996</v>
      </c>
      <c r="R8" s="6">
        <v>-1.2711701521212757</v>
      </c>
      <c r="S8" s="6">
        <v>0</v>
      </c>
      <c r="T8" s="6">
        <v>101.33472984787873</v>
      </c>
      <c r="U8" s="6">
        <v>9.8820664925491712</v>
      </c>
      <c r="V8" s="6">
        <v>4.4955264990833126E-2</v>
      </c>
      <c r="W8" s="6">
        <v>1.6220463247389356E-2</v>
      </c>
      <c r="X8" s="6">
        <v>4.1110935401770701E-2</v>
      </c>
      <c r="Y8" s="6">
        <v>9.3211506819834266E-3</v>
      </c>
      <c r="Z8" s="6">
        <v>7.1528834225594612E-2</v>
      </c>
      <c r="AA8" s="6">
        <v>5.9693841028879486</v>
      </c>
      <c r="AB8" s="6">
        <v>4.8398248309817404E-3</v>
      </c>
      <c r="AC8" s="6">
        <v>1.2147670480050922E-2</v>
      </c>
      <c r="AD8" s="6">
        <v>1.5823713682407186</v>
      </c>
      <c r="AE8" s="6">
        <v>0</v>
      </c>
      <c r="AF8" s="6">
        <v>0.41762863175928144</v>
      </c>
      <c r="AG8" s="6">
        <v>10.065203141096742</v>
      </c>
      <c r="AH8" s="6">
        <v>5.9863715981989811</v>
      </c>
      <c r="AI8" t="s">
        <v>94</v>
      </c>
      <c r="BR8" s="3"/>
      <c r="BS8" s="3"/>
      <c r="BT8" s="7" t="str">
        <f t="shared" si="6"/>
        <v/>
      </c>
      <c r="BU8" s="8" t="str">
        <f t="shared" si="7"/>
        <v/>
      </c>
      <c r="BV8" s="9" t="str">
        <f t="shared" si="8"/>
        <v/>
      </c>
      <c r="BW8" s="8" t="str">
        <f t="shared" si="9"/>
        <v/>
      </c>
      <c r="BX8" s="8" t="str">
        <f t="shared" si="0"/>
        <v/>
      </c>
      <c r="BY8" s="8" t="str">
        <f t="shared" si="1"/>
        <v/>
      </c>
      <c r="BZ8" s="8" t="str">
        <f t="shared" si="2"/>
        <v/>
      </c>
      <c r="CA8" s="7" t="str">
        <f t="shared" si="10"/>
        <v/>
      </c>
      <c r="CB8" s="3" t="str">
        <f t="shared" si="3"/>
        <v/>
      </c>
      <c r="CC8" s="3" t="str">
        <f t="shared" si="4"/>
        <v/>
      </c>
      <c r="CD8" s="7" t="str">
        <f t="shared" si="5"/>
        <v/>
      </c>
      <c r="CE8" s="6"/>
      <c r="CF8" s="6"/>
      <c r="CG8" s="10"/>
      <c r="CH8" s="5"/>
      <c r="CI8" s="5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</row>
    <row r="9" spans="1:107" x14ac:dyDescent="0.25">
      <c r="A9" t="s">
        <v>95</v>
      </c>
      <c r="B9" t="s">
        <v>66</v>
      </c>
      <c r="C9" t="s">
        <v>67</v>
      </c>
      <c r="D9" t="s">
        <v>76</v>
      </c>
      <c r="E9" t="s">
        <v>77</v>
      </c>
      <c r="F9" t="s">
        <v>70</v>
      </c>
      <c r="G9" s="6">
        <v>2.4689999999999999</v>
      </c>
      <c r="H9" s="6">
        <v>42.985599999999998</v>
      </c>
      <c r="I9" s="6">
        <v>2.6700000000000002E-2</v>
      </c>
      <c r="J9" s="6">
        <v>55.947000000000003</v>
      </c>
      <c r="K9" s="6">
        <v>0.1507</v>
      </c>
      <c r="L9" s="6">
        <v>3.61E-2</v>
      </c>
      <c r="M9" s="6">
        <v>0</v>
      </c>
      <c r="N9" s="6">
        <v>9.2999999999999992E-3</v>
      </c>
      <c r="O9" s="6">
        <v>0.1862</v>
      </c>
      <c r="P9" s="6">
        <v>0.13189999999999999</v>
      </c>
      <c r="Q9" s="6">
        <v>0.68359999999999999</v>
      </c>
      <c r="R9" s="6">
        <v>-1.0396234077271291</v>
      </c>
      <c r="S9" s="6">
        <v>-6.0250112834978843E-3</v>
      </c>
      <c r="T9" s="6">
        <v>101.58045158098936</v>
      </c>
      <c r="U9" s="6">
        <v>9.8714593098014909</v>
      </c>
      <c r="V9" s="6">
        <v>4.8116254072391923E-2</v>
      </c>
      <c r="W9" s="6">
        <v>9.0085957420116269E-3</v>
      </c>
      <c r="X9" s="6">
        <v>1.8165473262539065E-2</v>
      </c>
      <c r="Y9" s="6">
        <v>2.5971488177294232E-2</v>
      </c>
      <c r="Z9" s="6">
        <v>6.5275602892507917E-2</v>
      </c>
      <c r="AA9" s="6">
        <v>5.9927594441321066</v>
      </c>
      <c r="AB9" s="6">
        <v>0</v>
      </c>
      <c r="AC9" s="6">
        <v>2.154536905316994E-3</v>
      </c>
      <c r="AD9" s="6">
        <v>1.2858682950546028</v>
      </c>
      <c r="AE9" s="6">
        <v>7.4516199421626322E-3</v>
      </c>
      <c r="AF9" s="6">
        <v>0.70668008500323465</v>
      </c>
      <c r="AG9" s="6">
        <v>10.037996723948234</v>
      </c>
      <c r="AH9" s="6">
        <v>5.9949139810374232</v>
      </c>
      <c r="AI9" t="s">
        <v>95</v>
      </c>
      <c r="BR9" s="3"/>
      <c r="BS9" s="3"/>
      <c r="BT9" s="7" t="str">
        <f t="shared" si="6"/>
        <v/>
      </c>
      <c r="BU9" s="8" t="str">
        <f t="shared" si="7"/>
        <v/>
      </c>
      <c r="BV9" s="9" t="str">
        <f t="shared" si="8"/>
        <v/>
      </c>
      <c r="BW9" s="8" t="str">
        <f t="shared" si="9"/>
        <v/>
      </c>
      <c r="BX9" s="8" t="str">
        <f t="shared" si="0"/>
        <v/>
      </c>
      <c r="BY9" s="8" t="str">
        <f t="shared" si="1"/>
        <v/>
      </c>
      <c r="BZ9" s="8" t="str">
        <f t="shared" si="2"/>
        <v/>
      </c>
      <c r="CA9" s="7" t="str">
        <f t="shared" si="10"/>
        <v/>
      </c>
      <c r="CB9" s="3" t="str">
        <f t="shared" si="3"/>
        <v/>
      </c>
      <c r="CC9" s="3" t="str">
        <f t="shared" si="4"/>
        <v/>
      </c>
      <c r="CD9" s="7" t="str">
        <f t="shared" si="5"/>
        <v/>
      </c>
      <c r="CE9" s="6"/>
      <c r="CF9" s="6"/>
      <c r="CG9" s="10"/>
      <c r="CH9" s="5"/>
      <c r="CI9" s="5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</row>
    <row r="10" spans="1:107" x14ac:dyDescent="0.25">
      <c r="A10" t="s">
        <v>96</v>
      </c>
      <c r="B10" t="s">
        <v>66</v>
      </c>
      <c r="C10" t="s">
        <v>67</v>
      </c>
      <c r="D10" t="s">
        <v>68</v>
      </c>
      <c r="E10" t="s">
        <v>69</v>
      </c>
      <c r="F10" t="s">
        <v>97</v>
      </c>
      <c r="G10" s="6">
        <v>2.4544999999999999</v>
      </c>
      <c r="H10" s="6">
        <v>42.835099999999997</v>
      </c>
      <c r="I10" s="6">
        <v>0</v>
      </c>
      <c r="J10" s="6">
        <v>55.14</v>
      </c>
      <c r="K10" s="6">
        <v>0.20530000000000001</v>
      </c>
      <c r="L10" s="6">
        <v>3.6999999999999998E-2</v>
      </c>
      <c r="M10" s="6">
        <v>0</v>
      </c>
      <c r="N10" s="6">
        <v>1.23E-2</v>
      </c>
      <c r="O10" s="6">
        <v>0.13289999999999999</v>
      </c>
      <c r="P10" s="6">
        <v>3.3000000000000002E-2</v>
      </c>
      <c r="Q10" s="6">
        <v>0.73740000000000006</v>
      </c>
      <c r="R10" s="6">
        <v>-1.0335178834614169</v>
      </c>
      <c r="S10" s="6">
        <v>0</v>
      </c>
      <c r="T10" s="6">
        <v>100.55388211653859</v>
      </c>
      <c r="U10" s="6">
        <v>9.8077016764618907</v>
      </c>
      <c r="V10" s="6">
        <v>6.607899604959537E-2</v>
      </c>
      <c r="W10" s="6">
        <v>9.2331867715908632E-3</v>
      </c>
      <c r="X10" s="6">
        <v>4.5815432514522796E-3</v>
      </c>
      <c r="Y10" s="6">
        <v>1.8686934761852837E-2</v>
      </c>
      <c r="Z10" s="6">
        <v>7.0981945822352274E-2</v>
      </c>
      <c r="AA10" s="6">
        <v>6.0200426287401445</v>
      </c>
      <c r="AB10" s="6">
        <v>0</v>
      </c>
      <c r="AC10" s="6">
        <v>2.8725793224135738E-3</v>
      </c>
      <c r="AD10" s="6">
        <v>1.2886481788188622</v>
      </c>
      <c r="AE10" s="6">
        <v>0</v>
      </c>
      <c r="AF10" s="6">
        <v>0.71135182118113782</v>
      </c>
      <c r="AG10" s="6">
        <v>9.9772642831187337</v>
      </c>
      <c r="AH10" s="6">
        <v>6.0229152080625576</v>
      </c>
      <c r="AI10" t="s">
        <v>96</v>
      </c>
      <c r="AJ10">
        <v>1346.1277828195359</v>
      </c>
      <c r="AK10">
        <v>154.54056647401978</v>
      </c>
      <c r="AL10" t="s">
        <v>98</v>
      </c>
      <c r="AM10" t="s">
        <v>99</v>
      </c>
      <c r="AN10">
        <v>140.29306470735236</v>
      </c>
      <c r="AO10">
        <v>239865.19681108929</v>
      </c>
      <c r="AP10">
        <v>219.47847143090556</v>
      </c>
      <c r="AQ10">
        <v>199.68214756082648</v>
      </c>
      <c r="AR10">
        <v>394081.88302425109</v>
      </c>
      <c r="AS10">
        <v>374896.11105071317</v>
      </c>
      <c r="AT10">
        <v>12.293241153944198</v>
      </c>
      <c r="AU10">
        <v>149.2191971768008</v>
      </c>
      <c r="AV10">
        <v>202.74731267611983</v>
      </c>
      <c r="AW10">
        <v>5756.5735606312455</v>
      </c>
      <c r="AX10">
        <v>97.85316594264917</v>
      </c>
      <c r="AY10">
        <v>0.72429079317807366</v>
      </c>
      <c r="AZ10">
        <v>515.50041093197819</v>
      </c>
      <c r="BA10">
        <v>1429.3049730368125</v>
      </c>
      <c r="BB10">
        <v>174.47802504483766</v>
      </c>
      <c r="BC10">
        <v>742.61146664004309</v>
      </c>
      <c r="BD10">
        <v>114.92915781410441</v>
      </c>
      <c r="BE10">
        <v>29.262498093714083</v>
      </c>
      <c r="BF10">
        <v>77.092403463082519</v>
      </c>
      <c r="BG10">
        <v>7.3108935039534435</v>
      </c>
      <c r="BH10">
        <v>30.869248110115642</v>
      </c>
      <c r="BI10">
        <v>3.8741398039832751</v>
      </c>
      <c r="BJ10">
        <v>7.7947831131967069</v>
      </c>
      <c r="BK10">
        <v>0.68422581995364296</v>
      </c>
      <c r="BL10">
        <v>3.5338965441554588</v>
      </c>
      <c r="BM10">
        <v>0.38245852190284546</v>
      </c>
      <c r="BN10" t="s">
        <v>100</v>
      </c>
      <c r="BO10">
        <v>7.5255462113032223</v>
      </c>
      <c r="BP10">
        <v>14.401103282179562</v>
      </c>
      <c r="BQ10">
        <v>1.6622403847754446</v>
      </c>
      <c r="BR10" s="3">
        <f t="shared" si="11"/>
        <v>3137.6285804418335</v>
      </c>
      <c r="BS10" s="3">
        <f t="shared" si="12"/>
        <v>3235.4817463844824</v>
      </c>
      <c r="BT10" s="7">
        <f t="shared" si="6"/>
        <v>0.982646242529575</v>
      </c>
      <c r="BU10" s="8">
        <f t="shared" si="7"/>
        <v>99.095221918098247</v>
      </c>
      <c r="BV10" s="9">
        <f t="shared" si="8"/>
        <v>106.22738119509866</v>
      </c>
      <c r="BW10" s="8">
        <f t="shared" si="9"/>
        <v>1.3385519128008549</v>
      </c>
      <c r="BX10" s="8">
        <f t="shared" si="0"/>
        <v>1.1529957729110571</v>
      </c>
      <c r="BY10" s="8">
        <f t="shared" si="1"/>
        <v>0.91505706825294442</v>
      </c>
      <c r="BZ10" s="8">
        <f t="shared" si="2"/>
        <v>0.73683388184266962</v>
      </c>
      <c r="CA10" s="7">
        <f t="shared" si="10"/>
        <v>1.0356614255933438</v>
      </c>
      <c r="CB10" s="3">
        <f t="shared" si="3"/>
        <v>58.828689957820266</v>
      </c>
      <c r="CC10" s="3">
        <f t="shared" si="4"/>
        <v>8.6636706784891633</v>
      </c>
      <c r="CD10" s="7">
        <f t="shared" si="5"/>
        <v>25.258036852991072</v>
      </c>
      <c r="CE10" s="6">
        <v>5.3840845366546954</v>
      </c>
      <c r="CF10" s="6">
        <v>29.013222422753994</v>
      </c>
      <c r="CG10" s="10">
        <v>-134.44110410590372</v>
      </c>
      <c r="CH10" s="5">
        <v>-586.48957515150869</v>
      </c>
      <c r="CI10" s="5">
        <v>4307.5358276367188</v>
      </c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</row>
    <row r="11" spans="1:107" x14ac:dyDescent="0.25">
      <c r="A11" t="s">
        <v>101</v>
      </c>
      <c r="B11" t="s">
        <v>66</v>
      </c>
      <c r="C11" t="s">
        <v>67</v>
      </c>
      <c r="D11" t="s">
        <v>68</v>
      </c>
      <c r="E11" t="s">
        <v>69</v>
      </c>
      <c r="F11" t="s">
        <v>97</v>
      </c>
      <c r="G11" s="6">
        <v>2.6738</v>
      </c>
      <c r="H11" s="6">
        <v>42.492899999999999</v>
      </c>
      <c r="I11" s="6">
        <v>6.1199999999999997E-2</v>
      </c>
      <c r="J11" s="6">
        <v>54.6965</v>
      </c>
      <c r="K11" s="6">
        <v>0.13300000000000001</v>
      </c>
      <c r="L11" s="6">
        <v>9.1999999999999998E-3</v>
      </c>
      <c r="M11" s="6">
        <v>0</v>
      </c>
      <c r="N11" s="6">
        <v>5.0500000000000003E-2</v>
      </c>
      <c r="O11" s="6">
        <v>0</v>
      </c>
      <c r="P11" s="6">
        <v>0</v>
      </c>
      <c r="Q11" s="6">
        <v>0.81720000000000004</v>
      </c>
      <c r="R11" s="6">
        <v>-1.125858674597326</v>
      </c>
      <c r="S11" s="6">
        <v>-1.3810138222849083E-2</v>
      </c>
      <c r="T11" s="6">
        <v>99.794831187179824</v>
      </c>
      <c r="U11" s="6">
        <v>9.8133593924179312</v>
      </c>
      <c r="V11" s="6">
        <v>4.3180116462054025E-2</v>
      </c>
      <c r="W11" s="6">
        <v>2.2958194134766472E-3</v>
      </c>
      <c r="X11" s="6">
        <v>0</v>
      </c>
      <c r="Y11" s="6">
        <v>0</v>
      </c>
      <c r="Z11" s="6">
        <v>7.9347053992075881E-2</v>
      </c>
      <c r="AA11" s="6">
        <v>6.0238456373077103</v>
      </c>
      <c r="AB11" s="6">
        <v>0</v>
      </c>
      <c r="AC11" s="6">
        <v>1.1896411506344023E-2</v>
      </c>
      <c r="AD11" s="6">
        <v>1.4159826387762338</v>
      </c>
      <c r="AE11" s="6">
        <v>1.7367786362462299E-2</v>
      </c>
      <c r="AF11" s="6">
        <v>0.56664957486130396</v>
      </c>
      <c r="AG11" s="6">
        <v>9.938182382285536</v>
      </c>
      <c r="AH11" s="6">
        <v>6.0357420488140541</v>
      </c>
      <c r="AI11" t="s">
        <v>101</v>
      </c>
      <c r="BR11" s="3"/>
      <c r="BS11" s="3"/>
      <c r="BT11" s="7" t="str">
        <f t="shared" si="6"/>
        <v/>
      </c>
      <c r="BU11" s="8" t="str">
        <f t="shared" si="7"/>
        <v/>
      </c>
      <c r="BV11" s="9" t="str">
        <f t="shared" si="8"/>
        <v/>
      </c>
      <c r="BW11" s="8" t="str">
        <f t="shared" si="9"/>
        <v/>
      </c>
      <c r="BX11" s="8" t="str">
        <f t="shared" si="0"/>
        <v/>
      </c>
      <c r="BY11" s="8" t="str">
        <f t="shared" si="1"/>
        <v/>
      </c>
      <c r="BZ11" s="8" t="str">
        <f t="shared" si="2"/>
        <v/>
      </c>
      <c r="CA11" s="7" t="str">
        <f t="shared" si="10"/>
        <v/>
      </c>
      <c r="CB11" s="3" t="str">
        <f t="shared" si="3"/>
        <v/>
      </c>
      <c r="CC11" s="3" t="str">
        <f t="shared" si="4"/>
        <v/>
      </c>
      <c r="CD11" s="7" t="str">
        <f t="shared" si="5"/>
        <v/>
      </c>
      <c r="CE11" s="6"/>
      <c r="CF11" s="6"/>
      <c r="CG11" s="10"/>
      <c r="CH11" s="5"/>
      <c r="CI11" s="5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</row>
    <row r="12" spans="1:107" x14ac:dyDescent="0.25">
      <c r="A12" t="s">
        <v>102</v>
      </c>
      <c r="B12" t="s">
        <v>66</v>
      </c>
      <c r="C12" t="s">
        <v>67</v>
      </c>
      <c r="D12" t="s">
        <v>68</v>
      </c>
      <c r="E12" t="s">
        <v>103</v>
      </c>
      <c r="F12" t="s">
        <v>97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t="s">
        <v>102</v>
      </c>
      <c r="AJ12">
        <v>1009.2906020290997</v>
      </c>
      <c r="AK12">
        <v>530.99570875229131</v>
      </c>
      <c r="AL12">
        <v>0.28936551366208946</v>
      </c>
      <c r="AM12" t="s">
        <v>104</v>
      </c>
      <c r="AN12">
        <v>165.44654530058733</v>
      </c>
      <c r="AO12">
        <v>210119.78916527852</v>
      </c>
      <c r="AP12">
        <v>169.18965284315857</v>
      </c>
      <c r="AQ12">
        <v>213.41947028392212</v>
      </c>
      <c r="AR12">
        <v>396011.55492154066</v>
      </c>
      <c r="AS12">
        <v>392433.86539370328</v>
      </c>
      <c r="AT12">
        <v>11.280242528477361</v>
      </c>
      <c r="AU12">
        <v>210.91147094547881</v>
      </c>
      <c r="AV12">
        <v>363.19331037296752</v>
      </c>
      <c r="AW12">
        <v>5897.0347045001563</v>
      </c>
      <c r="AX12">
        <v>83.114298645093541</v>
      </c>
      <c r="AY12">
        <v>0.69666363200619164</v>
      </c>
      <c r="AZ12">
        <v>509.16040243746102</v>
      </c>
      <c r="BA12">
        <v>1392.7029945616764</v>
      </c>
      <c r="BB12">
        <v>174.60429593889114</v>
      </c>
      <c r="BC12">
        <v>722.52763305555072</v>
      </c>
      <c r="BD12">
        <v>107.73783216674673</v>
      </c>
      <c r="BE12">
        <v>26.452417522704845</v>
      </c>
      <c r="BF12">
        <v>66.729467736656275</v>
      </c>
      <c r="BG12">
        <v>6.2566071698567374</v>
      </c>
      <c r="BH12">
        <v>26.789977227334568</v>
      </c>
      <c r="BI12">
        <v>3.4592237585894616</v>
      </c>
      <c r="BJ12">
        <v>7.3698588128316116</v>
      </c>
      <c r="BK12">
        <v>0.65108059962552522</v>
      </c>
      <c r="BL12">
        <v>3.2513933871846068</v>
      </c>
      <c r="BM12">
        <v>0.35595590183066184</v>
      </c>
      <c r="BN12" t="s">
        <v>105</v>
      </c>
      <c r="BO12">
        <v>7.1567389352069171</v>
      </c>
      <c r="BP12">
        <v>13.070716955097673</v>
      </c>
      <c r="BQ12">
        <v>1.3993306108698997</v>
      </c>
      <c r="BR12" s="3">
        <f t="shared" si="11"/>
        <v>3048.0491402769399</v>
      </c>
      <c r="BS12" s="3">
        <f t="shared" si="12"/>
        <v>3131.1634389220335</v>
      </c>
      <c r="BT12" s="7">
        <f t="shared" si="6"/>
        <v>0.98420822806915775</v>
      </c>
      <c r="BU12" s="8">
        <f t="shared" si="7"/>
        <v>106.38064838300862</v>
      </c>
      <c r="BV12" s="9">
        <f t="shared" si="8"/>
        <v>112.50048450087931</v>
      </c>
      <c r="BW12" s="8">
        <f t="shared" si="9"/>
        <v>1.3588390336569451</v>
      </c>
      <c r="BX12" s="8">
        <f t="shared" si="0"/>
        <v>1.1300337723218778</v>
      </c>
      <c r="BY12" s="8">
        <f t="shared" si="1"/>
        <v>0.91829053670451721</v>
      </c>
      <c r="BZ12" s="8">
        <f t="shared" si="2"/>
        <v>0.7082866781560534</v>
      </c>
      <c r="CA12" s="7">
        <f t="shared" si="10"/>
        <v>2.5176236568448909</v>
      </c>
      <c r="CB12" s="3">
        <f t="shared" si="3"/>
        <v>70.950904966197101</v>
      </c>
      <c r="CC12" s="3">
        <f t="shared" si="4"/>
        <v>9.3406925093793287</v>
      </c>
      <c r="CD12" s="7">
        <f t="shared" si="5"/>
        <v>24.026863957185689</v>
      </c>
      <c r="CE12" s="6">
        <v>5.3113486464351833</v>
      </c>
      <c r="CF12" s="6">
        <v>29.472037023702669</v>
      </c>
      <c r="CG12" s="10">
        <v>-125.01717306805176</v>
      </c>
      <c r="CH12" s="5">
        <v>-720.22437565303335</v>
      </c>
      <c r="CI12" s="5">
        <v>2075.2999877929688</v>
      </c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</row>
    <row r="13" spans="1:107" x14ac:dyDescent="0.25">
      <c r="A13" t="s">
        <v>106</v>
      </c>
      <c r="B13" t="s">
        <v>66</v>
      </c>
      <c r="C13" t="s">
        <v>67</v>
      </c>
      <c r="D13" t="s">
        <v>68</v>
      </c>
      <c r="E13" t="s">
        <v>69</v>
      </c>
      <c r="F13" t="s">
        <v>97</v>
      </c>
      <c r="G13" s="6">
        <v>2.4592999999999998</v>
      </c>
      <c r="H13" s="6">
        <v>42.177700000000002</v>
      </c>
      <c r="I13" s="6">
        <v>0</v>
      </c>
      <c r="J13" s="6">
        <v>55.764899999999997</v>
      </c>
      <c r="K13" s="6">
        <v>0.129</v>
      </c>
      <c r="L13" s="6">
        <v>3.0599999999999999E-2</v>
      </c>
      <c r="M13" s="6">
        <v>0</v>
      </c>
      <c r="N13" s="6">
        <v>3.7600000000000001E-2</v>
      </c>
      <c r="O13" s="6">
        <v>9.2999999999999999E-2</v>
      </c>
      <c r="P13" s="6">
        <v>0.23080000000000001</v>
      </c>
      <c r="Q13" s="6">
        <v>0.73680000000000001</v>
      </c>
      <c r="R13" s="6">
        <v>-1.0355390225286871</v>
      </c>
      <c r="S13" s="6">
        <v>0</v>
      </c>
      <c r="T13" s="6">
        <v>100.62416097747132</v>
      </c>
      <c r="U13" s="6">
        <v>9.9587185415597421</v>
      </c>
      <c r="V13" s="6">
        <v>4.1687537503922574E-2</v>
      </c>
      <c r="W13" s="6">
        <v>7.6360950056940657E-3</v>
      </c>
      <c r="X13" s="6">
        <v>3.2171825203584449E-2</v>
      </c>
      <c r="Y13" s="6">
        <v>1.3129194496519708E-2</v>
      </c>
      <c r="Z13" s="6">
        <v>7.1209252904213788E-2</v>
      </c>
      <c r="AA13" s="6">
        <v>5.9514764564741238</v>
      </c>
      <c r="AB13" s="6">
        <v>0</v>
      </c>
      <c r="AC13" s="6">
        <v>8.8165121118350068E-3</v>
      </c>
      <c r="AD13" s="6">
        <v>1.2963577927112773</v>
      </c>
      <c r="AE13" s="6">
        <v>0</v>
      </c>
      <c r="AF13" s="6">
        <v>0.70364220728872273</v>
      </c>
      <c r="AG13" s="6">
        <v>10.124552446673675</v>
      </c>
      <c r="AH13" s="6">
        <v>5.9602929685859589</v>
      </c>
      <c r="AI13" t="s">
        <v>106</v>
      </c>
      <c r="AJ13">
        <v>1893.9051574664147</v>
      </c>
      <c r="AK13">
        <v>425.8635091705799</v>
      </c>
      <c r="AL13">
        <v>0.23495902009670333</v>
      </c>
      <c r="AM13" t="s">
        <v>107</v>
      </c>
      <c r="AN13">
        <v>218.6696821370586</v>
      </c>
      <c r="AO13">
        <v>228520.96746674911</v>
      </c>
      <c r="AP13">
        <v>214.67462114294824</v>
      </c>
      <c r="AQ13">
        <v>325.07467648369658</v>
      </c>
      <c r="AR13">
        <v>398512.9814550642</v>
      </c>
      <c r="AS13">
        <v>387648.30307039089</v>
      </c>
      <c r="AT13">
        <v>10.870810340010301</v>
      </c>
      <c r="AU13">
        <v>205.63515329370327</v>
      </c>
      <c r="AV13">
        <v>485.79017445903889</v>
      </c>
      <c r="AW13">
        <v>6048.2582326312231</v>
      </c>
      <c r="AX13">
        <v>83.514276210672861</v>
      </c>
      <c r="AY13">
        <v>2.3024151331238243</v>
      </c>
      <c r="AZ13">
        <v>500.15145944286326</v>
      </c>
      <c r="BA13">
        <v>1342.7490467784282</v>
      </c>
      <c r="BB13">
        <v>166.36431233478334</v>
      </c>
      <c r="BC13">
        <v>705.59652867593707</v>
      </c>
      <c r="BD13">
        <v>108.64842289458848</v>
      </c>
      <c r="BE13">
        <v>27.243818118607145</v>
      </c>
      <c r="BF13">
        <v>70.007455152203789</v>
      </c>
      <c r="BG13">
        <v>6.358739971178534</v>
      </c>
      <c r="BH13">
        <v>27.587620335754867</v>
      </c>
      <c r="BI13">
        <v>3.3975727629054036</v>
      </c>
      <c r="BJ13">
        <v>7.3106311398637072</v>
      </c>
      <c r="BK13">
        <v>0.61504686320274748</v>
      </c>
      <c r="BL13">
        <v>3.2804290416493811</v>
      </c>
      <c r="BM13">
        <v>0.34269118623746575</v>
      </c>
      <c r="BN13" t="s">
        <v>108</v>
      </c>
      <c r="BO13">
        <v>7.2295100981977152</v>
      </c>
      <c r="BP13">
        <v>13.295810516890215</v>
      </c>
      <c r="BQ13">
        <v>2.1284081171676572</v>
      </c>
      <c r="BR13" s="3">
        <f t="shared" si="11"/>
        <v>2969.6537746982031</v>
      </c>
      <c r="BS13" s="3">
        <f t="shared" si="12"/>
        <v>3053.168050908876</v>
      </c>
      <c r="BT13" s="7">
        <f t="shared" si="6"/>
        <v>0.98353588161779537</v>
      </c>
      <c r="BU13" s="8">
        <f t="shared" si="7"/>
        <v>103.57344515417357</v>
      </c>
      <c r="BV13" s="9">
        <f t="shared" si="8"/>
        <v>107.50523335000426</v>
      </c>
      <c r="BW13" s="8">
        <f t="shared" si="9"/>
        <v>1.366825142426777</v>
      </c>
      <c r="BX13" s="8">
        <f t="shared" si="0"/>
        <v>1.1261641150326032</v>
      </c>
      <c r="BY13" s="8">
        <f t="shared" si="1"/>
        <v>0.9194789687298881</v>
      </c>
      <c r="BZ13" s="8">
        <f t="shared" si="2"/>
        <v>0.71204047991794739</v>
      </c>
      <c r="CA13" s="7">
        <f t="shared" si="10"/>
        <v>2.0709664780045185</v>
      </c>
      <c r="CB13" s="3">
        <f t="shared" si="3"/>
        <v>72.421848180470434</v>
      </c>
      <c r="CC13" s="3">
        <f t="shared" si="4"/>
        <v>6.2468332128818362</v>
      </c>
      <c r="CD13" s="7">
        <f t="shared" si="5"/>
        <v>24.580570318457692</v>
      </c>
      <c r="CE13" s="6">
        <v>5.3008406629715825</v>
      </c>
      <c r="CF13" s="6">
        <v>29.39055281126987</v>
      </c>
      <c r="CG13" s="10">
        <v>-131.07326317256843</v>
      </c>
      <c r="CH13" s="5">
        <v>-644.65707919067063</v>
      </c>
      <c r="CI13" s="5">
        <v>4160.6289978027344</v>
      </c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</row>
    <row r="14" spans="1:107" x14ac:dyDescent="0.25">
      <c r="A14" t="s">
        <v>109</v>
      </c>
      <c r="B14" t="s">
        <v>66</v>
      </c>
      <c r="C14" t="s">
        <v>67</v>
      </c>
      <c r="D14" t="s">
        <v>68</v>
      </c>
      <c r="E14" t="s">
        <v>69</v>
      </c>
      <c r="F14" t="s">
        <v>97</v>
      </c>
      <c r="G14" s="6">
        <v>3.1585999999999999</v>
      </c>
      <c r="H14" s="6">
        <v>42.395699999999998</v>
      </c>
      <c r="I14" s="6">
        <v>1.0699999999999999E-2</v>
      </c>
      <c r="J14" s="6">
        <v>55.6096</v>
      </c>
      <c r="K14" s="6">
        <v>0.29039999999999999</v>
      </c>
      <c r="L14" s="6">
        <v>8.0199999999999994E-2</v>
      </c>
      <c r="M14" s="6">
        <v>0</v>
      </c>
      <c r="N14" s="6">
        <v>4.6100000000000002E-2</v>
      </c>
      <c r="O14" s="6">
        <v>3.9699999999999999E-2</v>
      </c>
      <c r="P14" s="6">
        <v>6.5699999999999995E-2</v>
      </c>
      <c r="Q14" s="6">
        <v>0.70350000000000001</v>
      </c>
      <c r="R14" s="6">
        <v>-1.3299937203916201</v>
      </c>
      <c r="S14" s="6">
        <v>-2.4145176304654439E-3</v>
      </c>
      <c r="T14" s="6">
        <v>101.06789176197792</v>
      </c>
      <c r="U14" s="6">
        <v>9.9080766776370233</v>
      </c>
      <c r="V14" s="6">
        <v>9.3628960307063788E-2</v>
      </c>
      <c r="W14" s="6">
        <v>2.0013556191394249E-2</v>
      </c>
      <c r="X14" s="6">
        <v>9.1369726017556316E-3</v>
      </c>
      <c r="Y14" s="6">
        <v>5.591684991533858E-3</v>
      </c>
      <c r="Z14" s="6">
        <v>6.7834084971662642E-2</v>
      </c>
      <c r="AA14" s="6">
        <v>5.9684380981747793</v>
      </c>
      <c r="AB14" s="6">
        <v>0</v>
      </c>
      <c r="AC14" s="6">
        <v>1.0784672120584997E-2</v>
      </c>
      <c r="AD14" s="6">
        <v>1.6611355055504144</v>
      </c>
      <c r="AE14" s="6">
        <v>3.0154924418877922E-3</v>
      </c>
      <c r="AF14" s="6">
        <v>0.33584900200769774</v>
      </c>
      <c r="AG14" s="6">
        <v>10.104281936700433</v>
      </c>
      <c r="AH14" s="6">
        <v>5.9792227702953644</v>
      </c>
      <c r="AI14" t="s">
        <v>109</v>
      </c>
      <c r="BR14" s="3"/>
      <c r="BS14" s="3"/>
      <c r="BT14" s="7" t="str">
        <f t="shared" si="6"/>
        <v/>
      </c>
      <c r="BU14" s="8" t="str">
        <f t="shared" si="7"/>
        <v/>
      </c>
      <c r="BV14" s="9" t="str">
        <f t="shared" si="8"/>
        <v/>
      </c>
      <c r="BW14" s="8" t="str">
        <f t="shared" si="9"/>
        <v/>
      </c>
      <c r="BX14" s="8" t="str">
        <f t="shared" si="0"/>
        <v/>
      </c>
      <c r="BY14" s="8" t="str">
        <f t="shared" si="1"/>
        <v/>
      </c>
      <c r="BZ14" s="8" t="str">
        <f t="shared" si="2"/>
        <v/>
      </c>
      <c r="CA14" s="7" t="str">
        <f t="shared" si="10"/>
        <v/>
      </c>
      <c r="CB14" s="3" t="str">
        <f t="shared" si="3"/>
        <v/>
      </c>
      <c r="CC14" s="3" t="str">
        <f t="shared" si="4"/>
        <v/>
      </c>
      <c r="CD14" s="7" t="str">
        <f t="shared" si="5"/>
        <v/>
      </c>
      <c r="CE14" s="6"/>
      <c r="CF14" s="6"/>
      <c r="CG14" s="10"/>
      <c r="CH14" s="5"/>
      <c r="CI14" s="5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</row>
    <row r="15" spans="1:107" x14ac:dyDescent="0.25">
      <c r="A15" t="s">
        <v>110</v>
      </c>
      <c r="B15" t="s">
        <v>66</v>
      </c>
      <c r="C15" t="s">
        <v>67</v>
      </c>
      <c r="D15" t="s">
        <v>68</v>
      </c>
      <c r="E15" t="s">
        <v>69</v>
      </c>
      <c r="F15" t="s">
        <v>97</v>
      </c>
      <c r="G15" s="6">
        <v>2.7486999999999999</v>
      </c>
      <c r="H15" s="6">
        <v>42.773499999999999</v>
      </c>
      <c r="I15" s="6">
        <v>3.2000000000000001E-2</v>
      </c>
      <c r="J15" s="6">
        <v>55.334200000000003</v>
      </c>
      <c r="K15" s="6">
        <v>0.12809999999999999</v>
      </c>
      <c r="L15" s="6">
        <v>2.6599999999999999E-2</v>
      </c>
      <c r="M15" s="6">
        <v>0</v>
      </c>
      <c r="N15" s="6">
        <v>4.9399999999999999E-2</v>
      </c>
      <c r="O15" s="6">
        <v>0</v>
      </c>
      <c r="P15" s="6">
        <v>0.27850000000000003</v>
      </c>
      <c r="Q15" s="6">
        <v>0.88919999999999999</v>
      </c>
      <c r="R15" s="6">
        <v>-1.1573968654595219</v>
      </c>
      <c r="S15" s="6">
        <v>-7.2209873060648791E-3</v>
      </c>
      <c r="T15" s="6">
        <v>101.09568214723441</v>
      </c>
      <c r="U15" s="6">
        <v>9.8244657586345063</v>
      </c>
      <c r="V15" s="6">
        <v>4.1156500380512377E-2</v>
      </c>
      <c r="W15" s="6">
        <v>6.6379126520085671E-3</v>
      </c>
      <c r="X15" s="6">
        <v>3.8595606752727038E-2</v>
      </c>
      <c r="Y15" s="6">
        <v>0</v>
      </c>
      <c r="Z15" s="6">
        <v>8.5439567944050693E-2</v>
      </c>
      <c r="AA15" s="6">
        <v>6.0005269720195464</v>
      </c>
      <c r="AB15" s="6">
        <v>0</v>
      </c>
      <c r="AC15" s="6">
        <v>1.1516186507776272E-2</v>
      </c>
      <c r="AD15" s="6">
        <v>1.4405007629745832</v>
      </c>
      <c r="AE15" s="6">
        <v>8.9866983667681762E-3</v>
      </c>
      <c r="AF15" s="6">
        <v>0.55051253865864869</v>
      </c>
      <c r="AG15" s="6">
        <v>9.9962953463638051</v>
      </c>
      <c r="AH15" s="6">
        <v>6.0120431585273231</v>
      </c>
      <c r="AI15" t="s">
        <v>110</v>
      </c>
      <c r="BR15" s="3"/>
      <c r="BS15" s="3"/>
      <c r="BT15" s="7" t="str">
        <f t="shared" si="6"/>
        <v/>
      </c>
      <c r="BU15" s="8" t="str">
        <f t="shared" si="7"/>
        <v/>
      </c>
      <c r="BV15" s="9" t="str">
        <f t="shared" si="8"/>
        <v/>
      </c>
      <c r="BW15" s="8" t="str">
        <f t="shared" si="9"/>
        <v/>
      </c>
      <c r="BX15" s="8" t="str">
        <f t="shared" si="0"/>
        <v/>
      </c>
      <c r="BY15" s="8" t="str">
        <f t="shared" si="1"/>
        <v/>
      </c>
      <c r="BZ15" s="8" t="str">
        <f t="shared" si="2"/>
        <v/>
      </c>
      <c r="CA15" s="7" t="str">
        <f t="shared" si="10"/>
        <v/>
      </c>
      <c r="CB15" s="3" t="str">
        <f t="shared" si="3"/>
        <v/>
      </c>
      <c r="CC15" s="3" t="str">
        <f t="shared" si="4"/>
        <v/>
      </c>
      <c r="CD15" s="7" t="str">
        <f t="shared" si="5"/>
        <v/>
      </c>
      <c r="CE15" s="6"/>
      <c r="CF15" s="6"/>
      <c r="CG15" s="10"/>
      <c r="CH15" s="5"/>
      <c r="CI15" s="5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</row>
    <row r="16" spans="1:107" x14ac:dyDescent="0.25">
      <c r="A16" t="s">
        <v>111</v>
      </c>
      <c r="B16" t="s">
        <v>66</v>
      </c>
      <c r="C16" t="s">
        <v>67</v>
      </c>
      <c r="D16" t="s">
        <v>79</v>
      </c>
      <c r="E16" t="s">
        <v>77</v>
      </c>
      <c r="F16" t="s">
        <v>97</v>
      </c>
      <c r="G16" s="6">
        <v>2.5312999999999999</v>
      </c>
      <c r="H16" s="6">
        <v>41.903599999999997</v>
      </c>
      <c r="I16" s="6">
        <v>1.32E-2</v>
      </c>
      <c r="J16" s="6">
        <v>55.402500000000003</v>
      </c>
      <c r="K16" s="6">
        <v>0.21049999999999999</v>
      </c>
      <c r="L16" s="6">
        <v>6.4000000000000001E-2</v>
      </c>
      <c r="M16" s="6">
        <v>2.4500000000000001E-2</v>
      </c>
      <c r="N16" s="6">
        <v>1.14E-2</v>
      </c>
      <c r="O16" s="6">
        <v>6.6100000000000006E-2</v>
      </c>
      <c r="P16" s="6">
        <v>1.6400000000000001E-2</v>
      </c>
      <c r="Q16" s="6">
        <v>0.82909999999999995</v>
      </c>
      <c r="R16" s="6">
        <v>-1.0658561085377407</v>
      </c>
      <c r="S16" s="6">
        <v>-2.9786572637517631E-3</v>
      </c>
      <c r="T16" s="6">
        <v>100.0035652341985</v>
      </c>
      <c r="U16" s="6">
        <v>9.9612682609388283</v>
      </c>
      <c r="V16" s="6">
        <v>6.8487509685853848E-2</v>
      </c>
      <c r="W16" s="6">
        <v>1.5970917658967982E-2</v>
      </c>
      <c r="X16" s="6">
        <v>2.3015821833662995E-3</v>
      </c>
      <c r="Y16" s="6">
        <v>9.39505519727123E-3</v>
      </c>
      <c r="Z16" s="6">
        <v>8.0674534905637973E-2</v>
      </c>
      <c r="AA16" s="6">
        <v>5.9530003065690398</v>
      </c>
      <c r="AB16" s="6">
        <v>4.1115852890793239E-3</v>
      </c>
      <c r="AC16" s="6">
        <v>2.6912655854809827E-3</v>
      </c>
      <c r="AD16" s="6">
        <v>1.3433826500581125</v>
      </c>
      <c r="AE16" s="6">
        <v>3.7539984043445749E-3</v>
      </c>
      <c r="AF16" s="6">
        <v>0.65286335153754294</v>
      </c>
      <c r="AG16" s="6">
        <v>10.138097860569925</v>
      </c>
      <c r="AH16" s="6">
        <v>5.9598031574436003</v>
      </c>
      <c r="AI16" t="s">
        <v>111</v>
      </c>
      <c r="AJ16">
        <v>1083.7511135318352</v>
      </c>
      <c r="AK16">
        <v>114.22940570656694</v>
      </c>
      <c r="AL16" t="s">
        <v>112</v>
      </c>
      <c r="AM16" t="s">
        <v>113</v>
      </c>
      <c r="AN16">
        <v>245.80413131544924</v>
      </c>
      <c r="AO16">
        <v>196051.72510166559</v>
      </c>
      <c r="AP16">
        <v>249.23100044453341</v>
      </c>
      <c r="AQ16">
        <v>291.59200344400904</v>
      </c>
      <c r="AR16">
        <v>395940.08559201146</v>
      </c>
      <c r="AS16">
        <v>385935.8139530152</v>
      </c>
      <c r="AT16">
        <v>9.7560430587480642</v>
      </c>
      <c r="AU16">
        <v>126.86874621099786</v>
      </c>
      <c r="AV16">
        <v>149.00680377911289</v>
      </c>
      <c r="AW16">
        <v>5950.3177983132719</v>
      </c>
      <c r="AX16">
        <v>95.836997826935018</v>
      </c>
      <c r="AY16">
        <v>0.4585200349414722</v>
      </c>
      <c r="AZ16">
        <v>537.84293399551632</v>
      </c>
      <c r="BA16">
        <v>1438.8016621723152</v>
      </c>
      <c r="BB16">
        <v>184.39588694012497</v>
      </c>
      <c r="BC16">
        <v>800.22593716751066</v>
      </c>
      <c r="BD16">
        <v>118.72334004455607</v>
      </c>
      <c r="BE16">
        <v>29.55238815529593</v>
      </c>
      <c r="BF16">
        <v>77.410671010912893</v>
      </c>
      <c r="BG16">
        <v>7.0680912500604327</v>
      </c>
      <c r="BH16">
        <v>30.215760042402916</v>
      </c>
      <c r="BI16">
        <v>3.9659064948201603</v>
      </c>
      <c r="BJ16">
        <v>8.2446237369979496</v>
      </c>
      <c r="BK16">
        <v>0.72246013031868705</v>
      </c>
      <c r="BL16">
        <v>3.7726147909554486</v>
      </c>
      <c r="BM16">
        <v>0.41327216716903448</v>
      </c>
      <c r="BN16" t="s">
        <v>114</v>
      </c>
      <c r="BO16">
        <v>6.4133938439042728</v>
      </c>
      <c r="BP16">
        <v>10.787037929477936</v>
      </c>
      <c r="BQ16">
        <v>1.116446758835161</v>
      </c>
      <c r="BR16" s="3">
        <f t="shared" si="11"/>
        <v>3241.3555480989558</v>
      </c>
      <c r="BS16" s="3">
        <f t="shared" si="12"/>
        <v>3337.192545925891</v>
      </c>
      <c r="BT16" s="7">
        <f t="shared" si="6"/>
        <v>0.98321605642903587</v>
      </c>
      <c r="BU16" s="8">
        <f t="shared" si="7"/>
        <v>96.8479727317944</v>
      </c>
      <c r="BV16" s="9">
        <f t="shared" si="8"/>
        <v>100.16681604158775</v>
      </c>
      <c r="BW16" s="8">
        <f t="shared" si="9"/>
        <v>1.2960169982746166</v>
      </c>
      <c r="BX16" s="8">
        <f t="shared" si="0"/>
        <v>1.1053129771032177</v>
      </c>
      <c r="BY16" s="8">
        <f t="shared" si="1"/>
        <v>0.90736453354482605</v>
      </c>
      <c r="BZ16" s="8">
        <f t="shared" si="2"/>
        <v>0.71659947138012625</v>
      </c>
      <c r="CA16" s="7">
        <f t="shared" si="10"/>
        <v>0.9003746716042248</v>
      </c>
      <c r="CB16" s="3">
        <f t="shared" si="3"/>
        <v>62.087898548935279</v>
      </c>
      <c r="CC16" s="3">
        <f t="shared" si="4"/>
        <v>9.6619367149514019</v>
      </c>
      <c r="CD16" s="7">
        <f t="shared" si="5"/>
        <v>24.165218709040914</v>
      </c>
      <c r="CE16" s="6">
        <v>5.4177177108411945</v>
      </c>
      <c r="CF16" s="6">
        <v>28.954806792491667</v>
      </c>
      <c r="CG16" s="10">
        <v>-127.98495437215445</v>
      </c>
      <c r="CH16" s="5">
        <v>-724.9584187520777</v>
      </c>
      <c r="CI16" s="5">
        <v>3882.3239135742188</v>
      </c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</row>
    <row r="17" spans="1:107" x14ac:dyDescent="0.25">
      <c r="A17" t="s">
        <v>115</v>
      </c>
      <c r="B17" t="s">
        <v>66</v>
      </c>
      <c r="C17" t="s">
        <v>67</v>
      </c>
      <c r="D17" t="s">
        <v>68</v>
      </c>
      <c r="E17" t="s">
        <v>69</v>
      </c>
      <c r="F17" t="s">
        <v>70</v>
      </c>
      <c r="G17" s="6">
        <v>2.7902999999999998</v>
      </c>
      <c r="H17" s="6">
        <v>41.717300000000002</v>
      </c>
      <c r="I17" s="6">
        <v>3.5099999999999999E-2</v>
      </c>
      <c r="J17" s="6">
        <v>55.397599999999997</v>
      </c>
      <c r="K17" s="6">
        <v>0.14149999999999999</v>
      </c>
      <c r="L17" s="6">
        <v>3.1399999999999997E-2</v>
      </c>
      <c r="M17" s="6">
        <v>0</v>
      </c>
      <c r="N17" s="6">
        <v>3.5799999999999998E-2</v>
      </c>
      <c r="O17" s="6">
        <v>0</v>
      </c>
      <c r="P17" s="6">
        <v>0</v>
      </c>
      <c r="Q17" s="6">
        <v>0.747</v>
      </c>
      <c r="R17" s="6">
        <v>-1.1749134040425306</v>
      </c>
      <c r="S17" s="6">
        <v>-7.9205204513399154E-3</v>
      </c>
      <c r="T17" s="6">
        <v>99.713066075506134</v>
      </c>
      <c r="U17" s="6">
        <v>10.001519660723446</v>
      </c>
      <c r="V17" s="6">
        <v>4.6228040371208909E-2</v>
      </c>
      <c r="W17" s="6">
        <v>7.8357314764311656E-3</v>
      </c>
      <c r="X17" s="6">
        <v>0</v>
      </c>
      <c r="Y17" s="6">
        <v>0</v>
      </c>
      <c r="Z17" s="6">
        <v>7.2986061098763641E-2</v>
      </c>
      <c r="AA17" s="6">
        <v>5.9510079622058365</v>
      </c>
      <c r="AB17" s="6">
        <v>0</v>
      </c>
      <c r="AC17" s="6">
        <v>8.4864196281606245E-3</v>
      </c>
      <c r="AD17" s="6">
        <v>1.4869514348968262</v>
      </c>
      <c r="AE17" s="6">
        <v>1.0023445613591985E-2</v>
      </c>
      <c r="AF17" s="6">
        <v>0.50302511948958173</v>
      </c>
      <c r="AG17" s="6">
        <v>10.12856949366985</v>
      </c>
      <c r="AH17" s="6">
        <v>5.9594943818339967</v>
      </c>
      <c r="AI17" t="s">
        <v>115</v>
      </c>
      <c r="BR17" s="3"/>
      <c r="BS17" s="3"/>
      <c r="BT17" s="7" t="str">
        <f t="shared" si="6"/>
        <v/>
      </c>
      <c r="BU17" s="8" t="str">
        <f t="shared" si="7"/>
        <v/>
      </c>
      <c r="BV17" s="9" t="str">
        <f t="shared" si="8"/>
        <v/>
      </c>
      <c r="BW17" s="8" t="str">
        <f t="shared" si="9"/>
        <v/>
      </c>
      <c r="BX17" s="8" t="str">
        <f t="shared" si="0"/>
        <v/>
      </c>
      <c r="BY17" s="8" t="str">
        <f t="shared" si="1"/>
        <v/>
      </c>
      <c r="BZ17" s="8" t="str">
        <f t="shared" si="2"/>
        <v/>
      </c>
      <c r="CA17" s="7" t="str">
        <f t="shared" si="10"/>
        <v/>
      </c>
      <c r="CB17" s="3" t="str">
        <f t="shared" si="3"/>
        <v/>
      </c>
      <c r="CC17" s="3" t="str">
        <f t="shared" si="4"/>
        <v/>
      </c>
      <c r="CD17" s="7" t="str">
        <f t="shared" si="5"/>
        <v/>
      </c>
      <c r="CE17" s="6"/>
      <c r="CF17" s="6"/>
      <c r="CG17" s="10"/>
      <c r="CH17" s="5"/>
      <c r="CI17" s="5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</row>
    <row r="18" spans="1:107" x14ac:dyDescent="0.25">
      <c r="A18" t="s">
        <v>117</v>
      </c>
      <c r="B18" t="s">
        <v>66</v>
      </c>
      <c r="C18" t="s">
        <v>67</v>
      </c>
      <c r="D18" t="s">
        <v>76</v>
      </c>
      <c r="E18" t="s">
        <v>77</v>
      </c>
      <c r="F18" t="s">
        <v>70</v>
      </c>
      <c r="G18" s="6">
        <v>2.7913000000000001</v>
      </c>
      <c r="H18" s="6">
        <v>42.716999999999999</v>
      </c>
      <c r="I18" s="6">
        <v>0</v>
      </c>
      <c r="J18" s="6">
        <v>55.524000000000001</v>
      </c>
      <c r="K18" s="6">
        <v>4.8399999999999999E-2</v>
      </c>
      <c r="L18" s="6">
        <v>2.2800000000000001E-2</v>
      </c>
      <c r="M18" s="6">
        <v>0</v>
      </c>
      <c r="N18" s="6">
        <v>6.1600000000000002E-2</v>
      </c>
      <c r="O18" s="6">
        <v>0</v>
      </c>
      <c r="P18" s="6">
        <v>0</v>
      </c>
      <c r="Q18" s="6">
        <v>0.6633</v>
      </c>
      <c r="R18" s="6">
        <v>-1.1753344746815455</v>
      </c>
      <c r="S18" s="6">
        <v>0</v>
      </c>
      <c r="T18" s="6">
        <v>100.65296552531845</v>
      </c>
      <c r="U18" s="6">
        <v>9.8796909841741751</v>
      </c>
      <c r="V18" s="6">
        <v>1.5584109038593127E-2</v>
      </c>
      <c r="W18" s="6">
        <v>5.6896394160073438E-3</v>
      </c>
      <c r="X18" s="6">
        <v>0</v>
      </c>
      <c r="Y18" s="6">
        <v>0</v>
      </c>
      <c r="Z18" s="6">
        <v>6.3872938185668776E-2</v>
      </c>
      <c r="AA18" s="6">
        <v>6.0056864727564934</v>
      </c>
      <c r="AB18" s="6">
        <v>0</v>
      </c>
      <c r="AC18" s="6">
        <v>1.4391622562574164E-2</v>
      </c>
      <c r="AD18" s="6">
        <v>1.4660202639820201</v>
      </c>
      <c r="AE18" s="6">
        <v>0</v>
      </c>
      <c r="AF18" s="6">
        <v>0.53397973601797988</v>
      </c>
      <c r="AG18" s="6">
        <v>9.964837670814445</v>
      </c>
      <c r="AH18" s="6">
        <v>6.0200780953190671</v>
      </c>
      <c r="AI18" t="s">
        <v>117</v>
      </c>
      <c r="BR18" s="3"/>
      <c r="BS18" s="3"/>
      <c r="BT18" s="7" t="str">
        <f t="shared" si="6"/>
        <v/>
      </c>
      <c r="BU18" s="8" t="str">
        <f t="shared" si="7"/>
        <v/>
      </c>
      <c r="BV18" s="9" t="str">
        <f t="shared" si="8"/>
        <v/>
      </c>
      <c r="BW18" s="8" t="str">
        <f t="shared" si="9"/>
        <v/>
      </c>
      <c r="BX18" s="8" t="str">
        <f t="shared" si="0"/>
        <v/>
      </c>
      <c r="BY18" s="8" t="str">
        <f t="shared" si="1"/>
        <v/>
      </c>
      <c r="BZ18" s="8" t="str">
        <f t="shared" si="2"/>
        <v/>
      </c>
      <c r="CA18" s="7" t="str">
        <f t="shared" si="10"/>
        <v/>
      </c>
      <c r="CB18" s="3" t="str">
        <f t="shared" si="3"/>
        <v/>
      </c>
      <c r="CC18" s="3" t="str">
        <f t="shared" si="4"/>
        <v/>
      </c>
      <c r="CD18" s="7" t="str">
        <f t="shared" si="5"/>
        <v/>
      </c>
      <c r="CE18" s="6"/>
      <c r="CF18" s="6"/>
      <c r="CG18" s="10"/>
      <c r="CH18" s="5"/>
      <c r="CI18" s="5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</row>
    <row r="19" spans="1:107" x14ac:dyDescent="0.25">
      <c r="A19" t="s">
        <v>118</v>
      </c>
      <c r="B19" t="s">
        <v>66</v>
      </c>
      <c r="C19" t="s">
        <v>67</v>
      </c>
      <c r="D19" t="s">
        <v>68</v>
      </c>
      <c r="E19" t="s">
        <v>77</v>
      </c>
      <c r="F19" t="s">
        <v>70</v>
      </c>
      <c r="G19" s="6">
        <v>3.4133</v>
      </c>
      <c r="H19" s="6">
        <v>42.544899999999998</v>
      </c>
      <c r="I19" s="6">
        <v>0</v>
      </c>
      <c r="J19" s="6">
        <v>56.187100000000001</v>
      </c>
      <c r="K19" s="6">
        <v>7.0300000000000001E-2</v>
      </c>
      <c r="L19" s="6">
        <v>1.72E-2</v>
      </c>
      <c r="M19" s="6">
        <v>0</v>
      </c>
      <c r="N19" s="6">
        <v>4.3999999999999997E-2</v>
      </c>
      <c r="O19" s="6">
        <v>0</v>
      </c>
      <c r="P19" s="6">
        <v>0.2802</v>
      </c>
      <c r="Q19" s="6">
        <v>0.4733</v>
      </c>
      <c r="R19" s="6">
        <v>-1.4372404121486473</v>
      </c>
      <c r="S19" s="6">
        <v>0</v>
      </c>
      <c r="T19" s="6">
        <v>101.59325958785135</v>
      </c>
      <c r="U19" s="6">
        <v>9.9689556598311366</v>
      </c>
      <c r="V19" s="6">
        <v>2.2570562008073235E-2</v>
      </c>
      <c r="W19" s="6">
        <v>4.2921841208476445E-3</v>
      </c>
      <c r="X19" s="6">
        <v>3.8804182938976466E-2</v>
      </c>
      <c r="Y19" s="6">
        <v>0</v>
      </c>
      <c r="Z19" s="6">
        <v>4.5445808396806529E-2</v>
      </c>
      <c r="AA19" s="6">
        <v>5.9643050826549509</v>
      </c>
      <c r="AB19" s="6">
        <v>0</v>
      </c>
      <c r="AC19" s="6">
        <v>1.0250195684459331E-2</v>
      </c>
      <c r="AD19" s="6">
        <v>1.7875506244017692</v>
      </c>
      <c r="AE19" s="6">
        <v>0</v>
      </c>
      <c r="AF19" s="6">
        <v>0.21244937559823085</v>
      </c>
      <c r="AG19" s="6">
        <v>10.080068397295841</v>
      </c>
      <c r="AH19" s="6">
        <v>5.9745552783394098</v>
      </c>
      <c r="AI19" t="s">
        <v>118</v>
      </c>
      <c r="AJ19">
        <v>911.49325731535555</v>
      </c>
      <c r="AK19">
        <v>70.676889075383357</v>
      </c>
      <c r="AL19" t="s">
        <v>119</v>
      </c>
      <c r="AM19" t="s">
        <v>120</v>
      </c>
      <c r="AN19">
        <v>162.80812847773029</v>
      </c>
      <c r="AO19">
        <v>218234.74074208149</v>
      </c>
      <c r="AP19">
        <v>256.65029125938611</v>
      </c>
      <c r="AQ19">
        <v>269.05937035428491</v>
      </c>
      <c r="AR19">
        <v>401586.16262482171</v>
      </c>
      <c r="AS19">
        <v>395445.98671950656</v>
      </c>
      <c r="AT19">
        <v>10.571871110819647</v>
      </c>
      <c r="AU19">
        <v>107.21792088968196</v>
      </c>
      <c r="AV19">
        <v>105.27972743009592</v>
      </c>
      <c r="AW19">
        <v>6217.4948476639993</v>
      </c>
      <c r="AX19">
        <v>95.65398046364686</v>
      </c>
      <c r="AY19">
        <v>0.23436419260100178</v>
      </c>
      <c r="AZ19">
        <v>521.79773376429341</v>
      </c>
      <c r="BA19">
        <v>1403.4394634887035</v>
      </c>
      <c r="BB19">
        <v>179.57292181470015</v>
      </c>
      <c r="BC19">
        <v>774.62578703928341</v>
      </c>
      <c r="BD19">
        <v>117.90947604576895</v>
      </c>
      <c r="BE19">
        <v>29.400505622842903</v>
      </c>
      <c r="BF19">
        <v>77.957574263006975</v>
      </c>
      <c r="BG19">
        <v>7.1251702211141605</v>
      </c>
      <c r="BH19">
        <v>30.450482495144769</v>
      </c>
      <c r="BI19">
        <v>3.9361517724030559</v>
      </c>
      <c r="BJ19">
        <v>8.1636510759284509</v>
      </c>
      <c r="BK19">
        <v>0.73157566448739286</v>
      </c>
      <c r="BL19">
        <v>3.700321841430144</v>
      </c>
      <c r="BM19">
        <v>0.38353574084577735</v>
      </c>
      <c r="BN19" t="s">
        <v>121</v>
      </c>
      <c r="BO19">
        <v>6.2547645237126623</v>
      </c>
      <c r="BP19">
        <v>8.6313588168367836</v>
      </c>
      <c r="BQ19">
        <v>0.8146950923127555</v>
      </c>
      <c r="BR19" s="3">
        <f t="shared" si="11"/>
        <v>3159.194350849953</v>
      </c>
      <c r="BS19" s="3">
        <f t="shared" si="12"/>
        <v>3254.8483313135998</v>
      </c>
      <c r="BT19" s="7">
        <f t="shared" si="6"/>
        <v>0.98275165033873468</v>
      </c>
      <c r="BU19" s="8">
        <f t="shared" si="7"/>
        <v>95.79442157671177</v>
      </c>
      <c r="BV19" s="9">
        <f t="shared" si="8"/>
        <v>99.613818143541806</v>
      </c>
      <c r="BW19" s="8">
        <f t="shared" si="9"/>
        <v>1.2989071044848017</v>
      </c>
      <c r="BX19" s="8">
        <f t="shared" si="0"/>
        <v>1.109199977557966</v>
      </c>
      <c r="BY19" s="8">
        <f t="shared" si="1"/>
        <v>0.90262835579057077</v>
      </c>
      <c r="BZ19" s="8">
        <f t="shared" si="2"/>
        <v>0.71666274439331312</v>
      </c>
      <c r="CA19" s="7">
        <f t="shared" si="10"/>
        <v>0.65918914010749952</v>
      </c>
      <c r="CB19" s="3">
        <f t="shared" si="3"/>
        <v>64.999854867795577</v>
      </c>
      <c r="CC19" s="3">
        <f t="shared" si="4"/>
        <v>10.594587960919332</v>
      </c>
      <c r="CD19" s="7">
        <f t="shared" si="5"/>
        <v>24.301395371563441</v>
      </c>
      <c r="CE19" s="6">
        <v>5.4025538324956504</v>
      </c>
      <c r="CF19" s="6">
        <v>28.905024482111365</v>
      </c>
      <c r="CG19" s="10">
        <v>-133.03750850985216</v>
      </c>
      <c r="CH19" s="5">
        <v>-636.06177582720738</v>
      </c>
      <c r="CI19" s="5">
        <v>3100.2776794433594</v>
      </c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</row>
    <row r="20" spans="1:107" x14ac:dyDescent="0.25">
      <c r="A20" t="s">
        <v>122</v>
      </c>
      <c r="B20" t="s">
        <v>66</v>
      </c>
      <c r="C20" t="s">
        <v>67</v>
      </c>
      <c r="D20" t="s">
        <v>68</v>
      </c>
      <c r="E20" t="s">
        <v>69</v>
      </c>
      <c r="F20" t="s">
        <v>70</v>
      </c>
      <c r="G20" s="6">
        <v>2.8048999999999999</v>
      </c>
      <c r="H20" s="6">
        <v>42.929200000000002</v>
      </c>
      <c r="I20" s="6">
        <v>1.6999999999999999E-3</v>
      </c>
      <c r="J20" s="6">
        <v>55.573500000000003</v>
      </c>
      <c r="K20" s="6">
        <v>8.6499999999999994E-2</v>
      </c>
      <c r="L20" s="6">
        <v>2.1399999999999999E-2</v>
      </c>
      <c r="M20" s="6">
        <v>0</v>
      </c>
      <c r="N20" s="6">
        <v>5.1999999999999998E-2</v>
      </c>
      <c r="O20" s="6">
        <v>0</v>
      </c>
      <c r="P20" s="6">
        <v>6.6000000000000003E-2</v>
      </c>
      <c r="Q20" s="6">
        <v>0.69669999999999999</v>
      </c>
      <c r="R20" s="6">
        <v>-1.1810610353721442</v>
      </c>
      <c r="S20" s="6">
        <v>-3.8361495063469672E-4</v>
      </c>
      <c r="T20" s="6">
        <v>101.05055534967723</v>
      </c>
      <c r="U20" s="6">
        <v>9.8502497200319663</v>
      </c>
      <c r="V20" s="6">
        <v>2.7744033483908845E-2</v>
      </c>
      <c r="W20" s="6">
        <v>5.3402755922174186E-3</v>
      </c>
      <c r="X20" s="6">
        <v>9.1310515007247024E-3</v>
      </c>
      <c r="Y20" s="6">
        <v>0</v>
      </c>
      <c r="Z20" s="6">
        <v>6.6829711071541439E-2</v>
      </c>
      <c r="AA20" s="6">
        <v>6.0121745738404435</v>
      </c>
      <c r="AB20" s="6">
        <v>0</v>
      </c>
      <c r="AC20" s="6">
        <v>1.210178040163208E-2</v>
      </c>
      <c r="AD20" s="6">
        <v>1.4674648793744287</v>
      </c>
      <c r="AE20" s="6">
        <v>4.7661015515663974E-4</v>
      </c>
      <c r="AF20" s="6">
        <v>0.53205851047041464</v>
      </c>
      <c r="AG20" s="6">
        <v>9.9592947916803602</v>
      </c>
      <c r="AH20" s="6">
        <v>6.0242763542420752</v>
      </c>
      <c r="AI20" t="s">
        <v>122</v>
      </c>
      <c r="BR20" s="3"/>
      <c r="BS20" s="3"/>
      <c r="BT20" s="7" t="str">
        <f t="shared" si="6"/>
        <v/>
      </c>
      <c r="BU20" s="8" t="str">
        <f t="shared" si="7"/>
        <v/>
      </c>
      <c r="BV20" s="9" t="str">
        <f t="shared" si="8"/>
        <v/>
      </c>
      <c r="BW20" s="8" t="str">
        <f t="shared" si="9"/>
        <v/>
      </c>
      <c r="BX20" s="8" t="str">
        <f t="shared" si="0"/>
        <v/>
      </c>
      <c r="BY20" s="8" t="str">
        <f t="shared" si="1"/>
        <v/>
      </c>
      <c r="BZ20" s="8" t="str">
        <f t="shared" si="2"/>
        <v/>
      </c>
      <c r="CA20" s="7" t="str">
        <f t="shared" si="10"/>
        <v/>
      </c>
      <c r="CB20" s="3" t="str">
        <f t="shared" si="3"/>
        <v/>
      </c>
      <c r="CC20" s="3" t="str">
        <f t="shared" si="4"/>
        <v/>
      </c>
      <c r="CD20" s="7" t="str">
        <f t="shared" si="5"/>
        <v/>
      </c>
      <c r="CE20" s="6"/>
      <c r="CF20" s="6"/>
      <c r="CG20" s="10"/>
      <c r="CH20" s="5"/>
      <c r="CI20" s="5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</row>
    <row r="21" spans="1:107" x14ac:dyDescent="0.25">
      <c r="A21" t="s">
        <v>123</v>
      </c>
      <c r="B21" t="s">
        <v>66</v>
      </c>
      <c r="C21" t="s">
        <v>67</v>
      </c>
      <c r="D21" t="s">
        <v>68</v>
      </c>
      <c r="E21" t="s">
        <v>69</v>
      </c>
      <c r="F21" t="s">
        <v>70</v>
      </c>
      <c r="G21" s="6">
        <v>2.9754</v>
      </c>
      <c r="H21" s="6">
        <v>42.698999999999998</v>
      </c>
      <c r="I21" s="6">
        <v>1.34E-2</v>
      </c>
      <c r="J21" s="6">
        <v>54.824800000000003</v>
      </c>
      <c r="K21" s="6">
        <v>0.2094</v>
      </c>
      <c r="L21" s="6">
        <v>5.8900000000000001E-2</v>
      </c>
      <c r="M21" s="6">
        <v>0</v>
      </c>
      <c r="N21" s="6">
        <v>7.6300000000000007E-2</v>
      </c>
      <c r="O21" s="6">
        <v>0.10639999999999999</v>
      </c>
      <c r="P21" s="6">
        <v>6.6000000000000003E-2</v>
      </c>
      <c r="Q21" s="6">
        <v>0.69240000000000002</v>
      </c>
      <c r="R21" s="6">
        <v>-1.2528535793241393</v>
      </c>
      <c r="S21" s="6">
        <v>-3.0237884344146686E-3</v>
      </c>
      <c r="T21" s="6">
        <v>100.46612263224144</v>
      </c>
      <c r="U21" s="6">
        <v>9.7795623888150001</v>
      </c>
      <c r="V21" s="6">
        <v>6.7591649341421214E-2</v>
      </c>
      <c r="W21" s="6">
        <v>1.4698235158018972E-2</v>
      </c>
      <c r="X21" s="6">
        <v>9.1893261627981962E-3</v>
      </c>
      <c r="Y21" s="6">
        <v>1.5003638666260637E-2</v>
      </c>
      <c r="Z21" s="6">
        <v>6.684111815562499E-2</v>
      </c>
      <c r="AA21" s="6">
        <v>6.0180995234313821</v>
      </c>
      <c r="AB21" s="6">
        <v>0</v>
      </c>
      <c r="AC21" s="6">
        <v>1.787036144100157E-2</v>
      </c>
      <c r="AD21" s="6">
        <v>1.5666016029569589</v>
      </c>
      <c r="AE21" s="6">
        <v>3.7807855361460131E-3</v>
      </c>
      <c r="AF21" s="6">
        <v>0.42961761150689504</v>
      </c>
      <c r="AG21" s="6">
        <v>9.9528863562991248</v>
      </c>
      <c r="AH21" s="6">
        <v>6.035969884872384</v>
      </c>
      <c r="AI21" t="s">
        <v>123</v>
      </c>
      <c r="BR21" s="3"/>
      <c r="BS21" s="3"/>
      <c r="BT21" s="7" t="str">
        <f t="shared" si="6"/>
        <v/>
      </c>
      <c r="BU21" s="8" t="str">
        <f t="shared" si="7"/>
        <v/>
      </c>
      <c r="BV21" s="9" t="str">
        <f t="shared" si="8"/>
        <v/>
      </c>
      <c r="BW21" s="8" t="str">
        <f t="shared" si="9"/>
        <v/>
      </c>
      <c r="BX21" s="8" t="str">
        <f t="shared" si="0"/>
        <v/>
      </c>
      <c r="BY21" s="8" t="str">
        <f t="shared" si="1"/>
        <v/>
      </c>
      <c r="BZ21" s="8" t="str">
        <f t="shared" si="2"/>
        <v/>
      </c>
      <c r="CA21" s="7" t="str">
        <f t="shared" si="10"/>
        <v/>
      </c>
      <c r="CB21" s="3" t="str">
        <f t="shared" si="3"/>
        <v/>
      </c>
      <c r="CC21" s="3" t="str">
        <f t="shared" si="4"/>
        <v/>
      </c>
      <c r="CD21" s="7" t="str">
        <f t="shared" si="5"/>
        <v/>
      </c>
      <c r="CE21" s="6"/>
      <c r="CF21" s="6"/>
      <c r="CG21" s="10"/>
      <c r="CH21" s="5"/>
      <c r="CI21" s="5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</row>
    <row r="22" spans="1:107" x14ac:dyDescent="0.25">
      <c r="A22" t="s">
        <v>124</v>
      </c>
      <c r="B22" t="s">
        <v>66</v>
      </c>
      <c r="C22" t="s">
        <v>67</v>
      </c>
      <c r="D22" t="s">
        <v>76</v>
      </c>
      <c r="E22" t="s">
        <v>77</v>
      </c>
      <c r="F22" t="s">
        <v>70</v>
      </c>
      <c r="G22" s="6">
        <v>2.9990000000000001</v>
      </c>
      <c r="H22" s="6">
        <v>43.121699999999997</v>
      </c>
      <c r="I22" s="6">
        <v>1.6799999999999999E-2</v>
      </c>
      <c r="J22" s="6">
        <v>55.088500000000003</v>
      </c>
      <c r="K22" s="6">
        <v>0.1028</v>
      </c>
      <c r="L22" s="6">
        <v>3.04E-2</v>
      </c>
      <c r="M22" s="6">
        <v>0</v>
      </c>
      <c r="N22" s="6">
        <v>6.2399999999999997E-2</v>
      </c>
      <c r="O22" s="6">
        <v>0.26569999999999999</v>
      </c>
      <c r="P22" s="6">
        <v>4.9399999999999999E-2</v>
      </c>
      <c r="Q22" s="6">
        <v>0.6865</v>
      </c>
      <c r="R22" s="6">
        <v>-1.2627908464048849</v>
      </c>
      <c r="S22" s="6">
        <v>-3.7910183356840619E-3</v>
      </c>
      <c r="T22" s="6">
        <v>101.15671813525942</v>
      </c>
      <c r="U22" s="6">
        <v>9.7545061423908699</v>
      </c>
      <c r="V22" s="6">
        <v>3.2939079252686507E-2</v>
      </c>
      <c r="W22" s="6">
        <v>7.5861858880097903E-3</v>
      </c>
      <c r="X22" s="6">
        <v>6.8276091805199082E-3</v>
      </c>
      <c r="Y22" s="6">
        <v>3.7191911239826458E-2</v>
      </c>
      <c r="Z22" s="6">
        <v>6.5785345902843267E-2</v>
      </c>
      <c r="AA22" s="6">
        <v>6.0330859027981214</v>
      </c>
      <c r="AB22" s="6">
        <v>0</v>
      </c>
      <c r="AC22" s="6">
        <v>1.4507592959345792E-2</v>
      </c>
      <c r="AD22" s="6">
        <v>1.5674426058016344</v>
      </c>
      <c r="AE22" s="6">
        <v>4.7053128025783195E-3</v>
      </c>
      <c r="AF22" s="6">
        <v>0.42785208139578729</v>
      </c>
      <c r="AG22" s="6">
        <v>9.9048362738547588</v>
      </c>
      <c r="AH22" s="6">
        <v>6.0475934957574671</v>
      </c>
      <c r="AI22" t="s">
        <v>124</v>
      </c>
      <c r="AJ22">
        <v>1166.2670540994829</v>
      </c>
      <c r="AK22">
        <v>191.10328133660832</v>
      </c>
      <c r="AL22">
        <v>2.167851600672912</v>
      </c>
      <c r="AM22" t="s">
        <v>125</v>
      </c>
      <c r="AN22">
        <v>189.37400857382718</v>
      </c>
      <c r="AO22">
        <v>209648.25121733968</v>
      </c>
      <c r="AP22">
        <v>148.71368214204708</v>
      </c>
      <c r="AQ22">
        <v>311.77235873109743</v>
      </c>
      <c r="AR22">
        <v>393724.53637660487</v>
      </c>
      <c r="AS22">
        <v>386271.99552947003</v>
      </c>
      <c r="AT22">
        <v>11.035151469099537</v>
      </c>
      <c r="AU22">
        <v>139.01072531903185</v>
      </c>
      <c r="AV22">
        <v>276.26884603284844</v>
      </c>
      <c r="AW22">
        <v>5379.2543165368152</v>
      </c>
      <c r="AX22">
        <v>91.231818780044421</v>
      </c>
      <c r="AY22">
        <v>0.53068600883470807</v>
      </c>
      <c r="AZ22">
        <v>476.30279188969467</v>
      </c>
      <c r="BA22">
        <v>1346.8726713093836</v>
      </c>
      <c r="BB22">
        <v>175.8179307849297</v>
      </c>
      <c r="BC22">
        <v>770.71059042156969</v>
      </c>
      <c r="BD22">
        <v>117.41935245783148</v>
      </c>
      <c r="BE22">
        <v>28.759289801831862</v>
      </c>
      <c r="BF22">
        <v>75.989926445973452</v>
      </c>
      <c r="BG22">
        <v>6.8885042241647234</v>
      </c>
      <c r="BH22">
        <v>29.129683324833415</v>
      </c>
      <c r="BI22">
        <v>3.7288441938395676</v>
      </c>
      <c r="BJ22">
        <v>7.6013005272021115</v>
      </c>
      <c r="BK22">
        <v>0.67452627207823435</v>
      </c>
      <c r="BL22">
        <v>3.4540810668776745</v>
      </c>
      <c r="BM22">
        <v>0.37862815755011681</v>
      </c>
      <c r="BN22" t="s">
        <v>126</v>
      </c>
      <c r="BO22">
        <v>5.6800739615585707</v>
      </c>
      <c r="BP22">
        <v>8.1303074926612489</v>
      </c>
      <c r="BQ22">
        <v>1.716424904416838</v>
      </c>
      <c r="BR22" s="3">
        <f t="shared" si="11"/>
        <v>3043.7281208777604</v>
      </c>
      <c r="BS22" s="3">
        <f t="shared" si="12"/>
        <v>3134.9599396578046</v>
      </c>
      <c r="BT22" s="7">
        <f t="shared" si="6"/>
        <v>0.98296314069221413</v>
      </c>
      <c r="BU22" s="8">
        <f t="shared" si="7"/>
        <v>93.675955367788504</v>
      </c>
      <c r="BV22" s="9">
        <f t="shared" si="8"/>
        <v>102.41402063516566</v>
      </c>
      <c r="BW22" s="8">
        <f t="shared" si="9"/>
        <v>1.1916800106664289</v>
      </c>
      <c r="BX22" s="8">
        <f t="shared" si="0"/>
        <v>1.1260069775403119</v>
      </c>
      <c r="BY22" s="8">
        <f t="shared" si="1"/>
        <v>0.89616502622124683</v>
      </c>
      <c r="BZ22" s="8">
        <f t="shared" si="2"/>
        <v>0.71896512366118537</v>
      </c>
      <c r="CA22" s="7">
        <f t="shared" si="10"/>
        <v>1.3747376750824314</v>
      </c>
      <c r="CB22" s="3">
        <f t="shared" si="3"/>
        <v>58.962480288877522</v>
      </c>
      <c r="CC22" s="3">
        <f t="shared" si="4"/>
        <v>4.7367685424161055</v>
      </c>
      <c r="CD22" s="7">
        <f t="shared" si="5"/>
        <v>24.466514028869515</v>
      </c>
      <c r="CE22" s="6">
        <v>5.3598747110607112</v>
      </c>
      <c r="CF22" s="6">
        <v>28.972368388087602</v>
      </c>
      <c r="CG22" s="10">
        <v>-138.28816826770128</v>
      </c>
      <c r="CH22" s="5">
        <v>-775.5577794344772</v>
      </c>
      <c r="CI22" s="5">
        <v>4252.937744140625</v>
      </c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</row>
    <row r="23" spans="1:107" x14ac:dyDescent="0.25">
      <c r="A23" t="s">
        <v>127</v>
      </c>
      <c r="B23" t="s">
        <v>66</v>
      </c>
      <c r="C23" t="s">
        <v>67</v>
      </c>
      <c r="D23" t="s">
        <v>68</v>
      </c>
      <c r="E23" t="s">
        <v>69</v>
      </c>
      <c r="F23" t="s">
        <v>70</v>
      </c>
      <c r="G23" s="6">
        <v>2.8445</v>
      </c>
      <c r="H23" s="6">
        <v>40.739699999999999</v>
      </c>
      <c r="I23" s="6">
        <v>0</v>
      </c>
      <c r="J23" s="6">
        <v>55.712400000000002</v>
      </c>
      <c r="K23" s="6">
        <v>0.20630000000000001</v>
      </c>
      <c r="L23" s="6">
        <v>6.3100000000000003E-2</v>
      </c>
      <c r="M23" s="6">
        <v>0</v>
      </c>
      <c r="N23" s="6">
        <v>3.5099999999999999E-2</v>
      </c>
      <c r="O23" s="6">
        <v>0</v>
      </c>
      <c r="P23" s="6">
        <v>0</v>
      </c>
      <c r="Q23" s="6">
        <v>0.71430000000000005</v>
      </c>
      <c r="R23" s="6">
        <v>-1.1977354326771239</v>
      </c>
      <c r="S23" s="6">
        <v>0</v>
      </c>
      <c r="T23" s="6">
        <v>99.117864567322883</v>
      </c>
      <c r="U23" s="6">
        <v>10.170959957199178</v>
      </c>
      <c r="V23" s="6">
        <v>6.8152737681442213E-2</v>
      </c>
      <c r="W23" s="6">
        <v>1.5746326629388744E-2</v>
      </c>
      <c r="X23" s="6">
        <v>0</v>
      </c>
      <c r="Y23" s="6">
        <v>0</v>
      </c>
      <c r="Z23" s="6">
        <v>7.0572419774541234E-2</v>
      </c>
      <c r="AA23" s="6">
        <v>5.8766144605694013</v>
      </c>
      <c r="AB23" s="6">
        <v>0</v>
      </c>
      <c r="AC23" s="6">
        <v>8.4136342029896942E-3</v>
      </c>
      <c r="AD23" s="6">
        <v>1.5328048199398083</v>
      </c>
      <c r="AE23" s="6">
        <v>0</v>
      </c>
      <c r="AF23" s="6">
        <v>0.46719518006019167</v>
      </c>
      <c r="AG23" s="6">
        <v>10.32543144128455</v>
      </c>
      <c r="AH23" s="6">
        <v>5.885028094772391</v>
      </c>
      <c r="AI23" t="s">
        <v>127</v>
      </c>
      <c r="AJ23">
        <v>637.46343071759793</v>
      </c>
      <c r="AK23">
        <v>61.392678065558293</v>
      </c>
      <c r="AL23">
        <v>2.4163054888918754</v>
      </c>
      <c r="AM23" t="s">
        <v>128</v>
      </c>
      <c r="AN23">
        <v>259.21126232809598</v>
      </c>
      <c r="AO23">
        <v>212435.38602482842</v>
      </c>
      <c r="AP23">
        <v>244.2267143027147</v>
      </c>
      <c r="AQ23">
        <v>319.19468157045918</v>
      </c>
      <c r="AR23">
        <v>398155.63480741798</v>
      </c>
      <c r="AS23">
        <v>391466.70497708488</v>
      </c>
      <c r="AT23">
        <v>10.666053364427649</v>
      </c>
      <c r="AU23">
        <v>82.531154580673217</v>
      </c>
      <c r="AV23">
        <v>132.61583439361675</v>
      </c>
      <c r="AW23">
        <v>5189.797787868416</v>
      </c>
      <c r="AX23">
        <v>109.57064460852914</v>
      </c>
      <c r="AY23">
        <v>1.484919070517203E-2</v>
      </c>
      <c r="AZ23">
        <v>482.92489025608432</v>
      </c>
      <c r="BA23">
        <v>1411.9785209590075</v>
      </c>
      <c r="BB23">
        <v>189.15847652939573</v>
      </c>
      <c r="BC23">
        <v>858.07250824960624</v>
      </c>
      <c r="BD23">
        <v>135.70395866838464</v>
      </c>
      <c r="BE23">
        <v>33.484072193061941</v>
      </c>
      <c r="BF23">
        <v>90.951447194089312</v>
      </c>
      <c r="BG23">
        <v>8.4256395030007774</v>
      </c>
      <c r="BH23">
        <v>34.832517963198548</v>
      </c>
      <c r="BI23">
        <v>4.529215308604555</v>
      </c>
      <c r="BJ23">
        <v>9.1978131660440017</v>
      </c>
      <c r="BK23">
        <v>0.79835955736854014</v>
      </c>
      <c r="BL23">
        <v>3.5000801380072128</v>
      </c>
      <c r="BM23">
        <v>0.35678089315583394</v>
      </c>
      <c r="BN23" t="s">
        <v>129</v>
      </c>
      <c r="BO23">
        <v>4.2660807419244229</v>
      </c>
      <c r="BP23">
        <v>0.1960972410642528</v>
      </c>
      <c r="BQ23">
        <v>1.9058538080824375E-2</v>
      </c>
      <c r="BR23" s="3">
        <f t="shared" si="11"/>
        <v>3263.9142805790093</v>
      </c>
      <c r="BS23" s="3">
        <f t="shared" si="12"/>
        <v>3373.4849251875385</v>
      </c>
      <c r="BT23" s="7">
        <f t="shared" si="6"/>
        <v>0.98111457555850867</v>
      </c>
      <c r="BU23" s="8">
        <f t="shared" si="7"/>
        <v>93.730111082129255</v>
      </c>
      <c r="BV23" s="9">
        <f t="shared" si="8"/>
        <v>105.95354786712184</v>
      </c>
      <c r="BW23" s="8">
        <f t="shared" si="9"/>
        <v>1.085234160933864</v>
      </c>
      <c r="BX23" s="8">
        <f t="shared" si="0"/>
        <v>1.1302202342746586</v>
      </c>
      <c r="BY23" s="8">
        <f t="shared" si="1"/>
        <v>0.88714557537962002</v>
      </c>
      <c r="BZ23" s="8">
        <f t="shared" si="2"/>
        <v>0.71496558970144919</v>
      </c>
      <c r="CA23" s="7">
        <f t="shared" si="10"/>
        <v>0.74387276389727086</v>
      </c>
      <c r="CB23" s="3">
        <f t="shared" si="3"/>
        <v>47.364855855419826</v>
      </c>
      <c r="CC23" s="3">
        <f t="shared" si="4"/>
        <v>10.289206875817761</v>
      </c>
      <c r="CD23" s="7">
        <f t="shared" si="5"/>
        <v>24.191970825579432</v>
      </c>
      <c r="CE23" s="6">
        <v>5.471692889516623</v>
      </c>
      <c r="CF23" s="6">
        <v>28.717053111679196</v>
      </c>
      <c r="CG23" s="10">
        <v>-161.51348228729285</v>
      </c>
      <c r="CH23" s="5">
        <v>-510.73018607615268</v>
      </c>
      <c r="CI23" s="5">
        <v>704.21762084960938</v>
      </c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</row>
    <row r="24" spans="1:107" x14ac:dyDescent="0.25">
      <c r="A24" t="s">
        <v>130</v>
      </c>
      <c r="B24" t="s">
        <v>66</v>
      </c>
      <c r="C24" t="s">
        <v>67</v>
      </c>
      <c r="D24" t="s">
        <v>76</v>
      </c>
      <c r="E24" t="s">
        <v>77</v>
      </c>
      <c r="F24" t="s">
        <v>70</v>
      </c>
      <c r="G24" s="6">
        <v>2.7568999999999999</v>
      </c>
      <c r="H24" s="6">
        <v>43.293599999999998</v>
      </c>
      <c r="I24" s="6">
        <v>8.6E-3</v>
      </c>
      <c r="J24" s="6">
        <v>54.843400000000003</v>
      </c>
      <c r="K24" s="6">
        <v>7.2499999999999995E-2</v>
      </c>
      <c r="L24" s="6">
        <v>2.64E-2</v>
      </c>
      <c r="M24" s="6">
        <v>0</v>
      </c>
      <c r="N24" s="6">
        <v>8.1199999999999994E-2</v>
      </c>
      <c r="O24" s="6">
        <v>0</v>
      </c>
      <c r="P24" s="6">
        <v>0</v>
      </c>
      <c r="Q24" s="6">
        <v>0.69750000000000001</v>
      </c>
      <c r="R24" s="6">
        <v>-1.1608496446994419</v>
      </c>
      <c r="S24" s="6">
        <v>-1.9406403385049363E-3</v>
      </c>
      <c r="T24" s="6">
        <v>100.61740971496205</v>
      </c>
      <c r="U24" s="6">
        <v>9.720180199051935</v>
      </c>
      <c r="V24" s="6">
        <v>2.3252087737775814E-2</v>
      </c>
      <c r="W24" s="6">
        <v>6.5880035343242917E-3</v>
      </c>
      <c r="X24" s="6">
        <v>0</v>
      </c>
      <c r="Y24" s="6">
        <v>0</v>
      </c>
      <c r="Z24" s="6">
        <v>6.6901898011424793E-2</v>
      </c>
      <c r="AA24" s="6">
        <v>6.062795805933443</v>
      </c>
      <c r="AB24" s="6">
        <v>0</v>
      </c>
      <c r="AC24" s="6">
        <v>1.8896109961948872E-2</v>
      </c>
      <c r="AD24" s="6">
        <v>1.442254162514796</v>
      </c>
      <c r="AE24" s="6">
        <v>2.410922641231892E-3</v>
      </c>
      <c r="AF24" s="6">
        <v>0.55533491484397213</v>
      </c>
      <c r="AG24" s="6">
        <v>9.8169221883354592</v>
      </c>
      <c r="AH24" s="6">
        <v>6.0816919158953917</v>
      </c>
      <c r="AI24" t="s">
        <v>130</v>
      </c>
      <c r="BR24" s="3"/>
      <c r="BS24" s="3"/>
      <c r="BT24" s="7" t="str">
        <f t="shared" si="6"/>
        <v/>
      </c>
      <c r="BU24" s="8" t="str">
        <f t="shared" si="7"/>
        <v/>
      </c>
      <c r="BV24" s="9" t="str">
        <f t="shared" si="8"/>
        <v/>
      </c>
      <c r="BW24" s="8" t="str">
        <f t="shared" si="9"/>
        <v/>
      </c>
      <c r="BX24" s="8" t="str">
        <f t="shared" si="0"/>
        <v/>
      </c>
      <c r="BY24" s="8" t="str">
        <f t="shared" si="1"/>
        <v/>
      </c>
      <c r="BZ24" s="8" t="str">
        <f t="shared" si="2"/>
        <v/>
      </c>
      <c r="CA24" s="7" t="str">
        <f t="shared" si="10"/>
        <v/>
      </c>
      <c r="CB24" s="3" t="str">
        <f t="shared" si="3"/>
        <v/>
      </c>
      <c r="CC24" s="3" t="str">
        <f t="shared" si="4"/>
        <v/>
      </c>
      <c r="CD24" s="7" t="str">
        <f t="shared" si="5"/>
        <v/>
      </c>
      <c r="CE24" s="6"/>
      <c r="CF24" s="6"/>
      <c r="CG24" s="10"/>
      <c r="CH24" s="5"/>
      <c r="CI24" s="5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</row>
    <row r="25" spans="1:107" x14ac:dyDescent="0.25">
      <c r="A25" t="s">
        <v>131</v>
      </c>
      <c r="B25" t="s">
        <v>66</v>
      </c>
      <c r="C25" t="s">
        <v>67</v>
      </c>
      <c r="D25" t="s">
        <v>68</v>
      </c>
      <c r="E25" t="s">
        <v>69</v>
      </c>
      <c r="F25" t="s">
        <v>97</v>
      </c>
      <c r="G25" s="6">
        <v>2.6497000000000002</v>
      </c>
      <c r="H25" s="6">
        <v>43.6511</v>
      </c>
      <c r="I25" s="6">
        <v>2.1999999999999999E-2</v>
      </c>
      <c r="J25" s="6">
        <v>55.69</v>
      </c>
      <c r="K25" s="6">
        <v>0.13769999999999999</v>
      </c>
      <c r="L25" s="6">
        <v>4.0300000000000002E-2</v>
      </c>
      <c r="M25" s="6">
        <v>0</v>
      </c>
      <c r="N25" s="6">
        <v>4.7199999999999999E-2</v>
      </c>
      <c r="O25" s="6">
        <v>0</v>
      </c>
      <c r="P25" s="6">
        <v>0</v>
      </c>
      <c r="Q25" s="6">
        <v>0.79149999999999998</v>
      </c>
      <c r="R25" s="6">
        <v>-1.1157108721970734</v>
      </c>
      <c r="S25" s="6">
        <v>-4.964428772919605E-3</v>
      </c>
      <c r="T25" s="6">
        <v>101.90882469903001</v>
      </c>
      <c r="U25" s="6">
        <v>9.7600242720073052</v>
      </c>
      <c r="V25" s="6">
        <v>4.3669842057856345E-2</v>
      </c>
      <c r="W25" s="6">
        <v>1.0056687213381403E-2</v>
      </c>
      <c r="X25" s="6">
        <v>0</v>
      </c>
      <c r="Y25" s="6">
        <v>0</v>
      </c>
      <c r="Z25" s="6">
        <v>7.5070426051076708E-2</v>
      </c>
      <c r="AA25" s="6">
        <v>6.0446083680590927</v>
      </c>
      <c r="AB25" s="6">
        <v>0</v>
      </c>
      <c r="AC25" s="6">
        <v>1.0861307551059867E-2</v>
      </c>
      <c r="AD25" s="6">
        <v>1.3706962603400059</v>
      </c>
      <c r="AE25" s="6">
        <v>6.0986153081365145E-3</v>
      </c>
      <c r="AF25" s="6">
        <v>0.6232051243518576</v>
      </c>
      <c r="AG25" s="6">
        <v>9.8888212273296201</v>
      </c>
      <c r="AH25" s="6">
        <v>6.0554696756101523</v>
      </c>
      <c r="AI25" t="s">
        <v>131</v>
      </c>
      <c r="BR25" s="3"/>
      <c r="BS25" s="3"/>
      <c r="BT25" s="7" t="str">
        <f t="shared" si="6"/>
        <v/>
      </c>
      <c r="BU25" s="8" t="str">
        <f t="shared" si="7"/>
        <v/>
      </c>
      <c r="BV25" s="9" t="str">
        <f t="shared" si="8"/>
        <v/>
      </c>
      <c r="BW25" s="8" t="str">
        <f t="shared" si="9"/>
        <v/>
      </c>
      <c r="BX25" s="8" t="str">
        <f t="shared" si="0"/>
        <v/>
      </c>
      <c r="BY25" s="8" t="str">
        <f t="shared" si="1"/>
        <v/>
      </c>
      <c r="BZ25" s="8" t="str">
        <f t="shared" si="2"/>
        <v/>
      </c>
      <c r="CA25" s="7" t="str">
        <f t="shared" si="10"/>
        <v/>
      </c>
      <c r="CB25" s="3" t="str">
        <f t="shared" si="3"/>
        <v/>
      </c>
      <c r="CC25" s="3" t="str">
        <f t="shared" si="4"/>
        <v/>
      </c>
      <c r="CD25" s="7" t="str">
        <f t="shared" si="5"/>
        <v/>
      </c>
      <c r="CE25" s="6"/>
      <c r="CF25" s="6"/>
      <c r="CG25" s="10"/>
      <c r="CH25" s="5"/>
      <c r="CI25" s="5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</row>
    <row r="26" spans="1:107" x14ac:dyDescent="0.25">
      <c r="A26" t="s">
        <v>132</v>
      </c>
      <c r="B26" t="s">
        <v>66</v>
      </c>
      <c r="C26" t="s">
        <v>67</v>
      </c>
      <c r="D26" t="s">
        <v>76</v>
      </c>
      <c r="E26" t="s">
        <v>77</v>
      </c>
      <c r="F26" t="s">
        <v>97</v>
      </c>
      <c r="G26" s="6">
        <v>3.6657000000000002</v>
      </c>
      <c r="H26" s="6">
        <v>42.514899999999997</v>
      </c>
      <c r="I26" s="6">
        <v>2.2599999999999999E-2</v>
      </c>
      <c r="J26" s="6">
        <v>55.704599999999999</v>
      </c>
      <c r="K26" s="6">
        <v>9.5600000000000004E-2</v>
      </c>
      <c r="L26" s="6">
        <v>0.57069999999999999</v>
      </c>
      <c r="M26" s="6">
        <v>0.50060000000000004</v>
      </c>
      <c r="N26" s="6">
        <v>9.4999999999999998E-3</v>
      </c>
      <c r="O26" s="6">
        <v>0</v>
      </c>
      <c r="P26" s="6">
        <v>0.1978</v>
      </c>
      <c r="Q26" s="6">
        <v>0.6956</v>
      </c>
      <c r="R26" s="6">
        <v>-1.5435186414359405</v>
      </c>
      <c r="S26" s="6">
        <v>-5.0998222849083213E-3</v>
      </c>
      <c r="T26" s="6">
        <v>102.42898153627915</v>
      </c>
      <c r="U26" s="6">
        <v>9.8032602610492301</v>
      </c>
      <c r="V26" s="6">
        <v>3.0444676662893386E-2</v>
      </c>
      <c r="W26" s="6">
        <v>0.14241566731207855</v>
      </c>
      <c r="X26" s="6">
        <v>2.7170843766025292E-2</v>
      </c>
      <c r="Y26" s="6">
        <v>0</v>
      </c>
      <c r="Z26" s="6">
        <v>6.6249610238316756E-2</v>
      </c>
      <c r="AA26" s="6">
        <v>5.9118026847789205</v>
      </c>
      <c r="AB26" s="6">
        <v>8.2229616243296458E-2</v>
      </c>
      <c r="AC26" s="6">
        <v>2.1951768339917815E-3</v>
      </c>
      <c r="AD26" s="6">
        <v>1.9041766462824361</v>
      </c>
      <c r="AE26" s="6">
        <v>6.291044984704946E-3</v>
      </c>
      <c r="AF26" s="6">
        <v>8.9532308732858945E-2</v>
      </c>
      <c r="AG26" s="6">
        <v>10.069541059028545</v>
      </c>
      <c r="AH26" s="6">
        <v>5.9962274778562081</v>
      </c>
      <c r="AI26" t="s">
        <v>132</v>
      </c>
      <c r="BR26" s="3"/>
      <c r="BS26" s="3"/>
      <c r="BT26" s="7" t="str">
        <f t="shared" si="6"/>
        <v/>
      </c>
      <c r="BU26" s="8" t="str">
        <f t="shared" si="7"/>
        <v/>
      </c>
      <c r="BV26" s="9" t="str">
        <f t="shared" si="8"/>
        <v/>
      </c>
      <c r="BW26" s="8" t="str">
        <f t="shared" si="9"/>
        <v/>
      </c>
      <c r="BX26" s="8" t="str">
        <f t="shared" si="0"/>
        <v/>
      </c>
      <c r="BY26" s="8" t="str">
        <f t="shared" si="1"/>
        <v/>
      </c>
      <c r="BZ26" s="8" t="str">
        <f t="shared" si="2"/>
        <v/>
      </c>
      <c r="CA26" s="7" t="str">
        <f t="shared" si="10"/>
        <v/>
      </c>
      <c r="CB26" s="3" t="str">
        <f t="shared" si="3"/>
        <v/>
      </c>
      <c r="CC26" s="3" t="str">
        <f t="shared" si="4"/>
        <v/>
      </c>
      <c r="CD26" s="7" t="str">
        <f t="shared" si="5"/>
        <v/>
      </c>
      <c r="CE26" s="6"/>
      <c r="CF26" s="6"/>
      <c r="CG26" s="10"/>
      <c r="CH26" s="5"/>
      <c r="CI26" s="5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</row>
    <row r="27" spans="1:107" x14ac:dyDescent="0.25">
      <c r="A27" t="s">
        <v>133</v>
      </c>
      <c r="B27" t="s">
        <v>66</v>
      </c>
      <c r="C27" t="s">
        <v>67</v>
      </c>
      <c r="D27" t="s">
        <v>68</v>
      </c>
      <c r="E27" t="s">
        <v>69</v>
      </c>
      <c r="F27" t="s">
        <v>97</v>
      </c>
      <c r="G27" s="6">
        <v>2.5524</v>
      </c>
      <c r="H27" s="6">
        <v>42.774500000000003</v>
      </c>
      <c r="I27" s="6">
        <v>0</v>
      </c>
      <c r="J27" s="6">
        <v>55.1858</v>
      </c>
      <c r="K27" s="6">
        <v>0.26500000000000001</v>
      </c>
      <c r="L27" s="6">
        <v>7.0400000000000004E-2</v>
      </c>
      <c r="M27" s="6">
        <v>0</v>
      </c>
      <c r="N27" s="6">
        <v>3.4500000000000003E-2</v>
      </c>
      <c r="O27" s="6">
        <v>0</v>
      </c>
      <c r="P27" s="6">
        <v>0.23100000000000001</v>
      </c>
      <c r="Q27" s="6">
        <v>0.61060000000000003</v>
      </c>
      <c r="R27" s="6">
        <v>-1.0747406990209496</v>
      </c>
      <c r="S27" s="6">
        <v>0</v>
      </c>
      <c r="T27" s="6">
        <v>100.64935930097906</v>
      </c>
      <c r="U27" s="6">
        <v>9.8112587903585933</v>
      </c>
      <c r="V27" s="6">
        <v>8.5254490555082593E-2</v>
      </c>
      <c r="W27" s="6">
        <v>1.7568009424864781E-2</v>
      </c>
      <c r="X27" s="6">
        <v>3.2055808413446074E-2</v>
      </c>
      <c r="Y27" s="6">
        <v>0</v>
      </c>
      <c r="Z27" s="6">
        <v>5.8748728299193496E-2</v>
      </c>
      <c r="AA27" s="6">
        <v>6.008715286030216</v>
      </c>
      <c r="AB27" s="6">
        <v>0</v>
      </c>
      <c r="AC27" s="6">
        <v>8.0534676144595474E-3</v>
      </c>
      <c r="AD27" s="6">
        <v>1.3394205778005375</v>
      </c>
      <c r="AE27" s="6">
        <v>0</v>
      </c>
      <c r="AF27" s="6">
        <v>0.66057942219946253</v>
      </c>
      <c r="AG27" s="6">
        <v>10.004885827051179</v>
      </c>
      <c r="AH27" s="6">
        <v>6.0167687536446754</v>
      </c>
      <c r="AI27" t="s">
        <v>133</v>
      </c>
      <c r="AJ27">
        <v>1325.7213460557934</v>
      </c>
      <c r="AK27">
        <v>300.27921927640858</v>
      </c>
      <c r="AL27" t="s">
        <v>134</v>
      </c>
      <c r="AM27" t="s">
        <v>135</v>
      </c>
      <c r="AN27">
        <v>71.733582020511875</v>
      </c>
      <c r="AO27">
        <v>261522.45493145986</v>
      </c>
      <c r="AP27">
        <v>158.09976281213295</v>
      </c>
      <c r="AQ27">
        <v>196.64481622856695</v>
      </c>
      <c r="AR27">
        <v>394439.22967189731</v>
      </c>
      <c r="AS27">
        <v>385472.29129725462</v>
      </c>
      <c r="AT27">
        <v>20.254217960801856</v>
      </c>
      <c r="AU27">
        <v>158.07283233008363</v>
      </c>
      <c r="AV27">
        <v>269.40322009729789</v>
      </c>
      <c r="AW27">
        <v>6123.9113221590596</v>
      </c>
      <c r="AX27">
        <v>70.673269006337179</v>
      </c>
      <c r="AY27">
        <v>0.71807446838122124</v>
      </c>
      <c r="AZ27">
        <v>442.51372917627697</v>
      </c>
      <c r="BA27">
        <v>1374.0666830854973</v>
      </c>
      <c r="BB27">
        <v>167.11277539375416</v>
      </c>
      <c r="BC27">
        <v>664.91365731872509</v>
      </c>
      <c r="BD27">
        <v>94.422743800473157</v>
      </c>
      <c r="BE27">
        <v>25.494657547653976</v>
      </c>
      <c r="BF27">
        <v>58.803707119688227</v>
      </c>
      <c r="BG27">
        <v>5.3729611002328381</v>
      </c>
      <c r="BH27">
        <v>23.007560915892928</v>
      </c>
      <c r="BI27">
        <v>2.9855109831713587</v>
      </c>
      <c r="BJ27">
        <v>6.2041209307079441</v>
      </c>
      <c r="BK27">
        <v>0.55271222857738789</v>
      </c>
      <c r="BL27">
        <v>2.9270592430815707</v>
      </c>
      <c r="BM27">
        <v>0.31524671902319551</v>
      </c>
      <c r="BN27">
        <v>6.5061649434691527E-3</v>
      </c>
      <c r="BO27">
        <v>7.9612189186538016</v>
      </c>
      <c r="BP27">
        <v>10.769407774273446</v>
      </c>
      <c r="BQ27">
        <v>1.5347646184133814</v>
      </c>
      <c r="BR27" s="3">
        <f t="shared" si="11"/>
        <v>2868.693125562756</v>
      </c>
      <c r="BS27" s="3">
        <f t="shared" si="12"/>
        <v>2939.3663945690932</v>
      </c>
      <c r="BT27" s="7">
        <f t="shared" si="6"/>
        <v>0.98558048201388815</v>
      </c>
      <c r="BU27" s="8">
        <f t="shared" si="7"/>
        <v>102.7005494010883</v>
      </c>
      <c r="BV27" s="9">
        <f t="shared" si="8"/>
        <v>123.29393068933398</v>
      </c>
      <c r="BW27" s="8">
        <f t="shared" si="9"/>
        <v>1.2833034151698648</v>
      </c>
      <c r="BX27" s="8">
        <f t="shared" si="0"/>
        <v>1.2224392769291821</v>
      </c>
      <c r="BY27" s="8">
        <f t="shared" si="1"/>
        <v>1.0070851873863444</v>
      </c>
      <c r="BZ27" s="8">
        <f t="shared" si="2"/>
        <v>0.69908089215938984</v>
      </c>
      <c r="CA27" s="7">
        <f t="shared" si="10"/>
        <v>1.8996257285336244</v>
      </c>
      <c r="CB27" s="3">
        <f t="shared" si="3"/>
        <v>86.651026735581411</v>
      </c>
      <c r="CC27" s="3">
        <f t="shared" si="4"/>
        <v>7.0169768347974504</v>
      </c>
      <c r="CD27" s="7">
        <f t="shared" si="5"/>
        <v>23.672084746867856</v>
      </c>
      <c r="CE27" s="6">
        <v>5.1918615849280858</v>
      </c>
      <c r="CF27" s="6">
        <v>29.922055870334255</v>
      </c>
      <c r="CG27" s="10">
        <v>-122.58467741727407</v>
      </c>
      <c r="CH27" s="5">
        <v>-904.87962099519427</v>
      </c>
      <c r="CI27" s="5">
        <v>201.03781127929688</v>
      </c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</row>
    <row r="28" spans="1:107" x14ac:dyDescent="0.25">
      <c r="A28" t="s">
        <v>136</v>
      </c>
      <c r="B28" t="s">
        <v>66</v>
      </c>
      <c r="C28" t="s">
        <v>67</v>
      </c>
      <c r="D28" t="s">
        <v>68</v>
      </c>
      <c r="E28" t="s">
        <v>69</v>
      </c>
      <c r="F28" t="s">
        <v>97</v>
      </c>
      <c r="G28" s="6">
        <v>2.7585999999999999</v>
      </c>
      <c r="H28" s="6">
        <v>42.537799999999997</v>
      </c>
      <c r="I28" s="6">
        <v>2.5499999999999998E-2</v>
      </c>
      <c r="J28" s="6">
        <v>55.322800000000001</v>
      </c>
      <c r="K28" s="6">
        <v>0.22839999999999999</v>
      </c>
      <c r="L28" s="6">
        <v>3.8899999999999997E-2</v>
      </c>
      <c r="M28" s="6">
        <v>0</v>
      </c>
      <c r="N28" s="6">
        <v>4.6800000000000001E-2</v>
      </c>
      <c r="O28" s="6">
        <v>3.9899999999999998E-2</v>
      </c>
      <c r="P28" s="6">
        <v>0</v>
      </c>
      <c r="Q28" s="6">
        <v>0.77129999999999999</v>
      </c>
      <c r="R28" s="6">
        <v>-1.1615654647857667</v>
      </c>
      <c r="S28" s="6">
        <v>-5.7542242595204508E-3</v>
      </c>
      <c r="T28" s="6">
        <v>100.60278031095471</v>
      </c>
      <c r="U28" s="6">
        <v>9.8662767697189029</v>
      </c>
      <c r="V28" s="6">
        <v>7.3708783285560908E-2</v>
      </c>
      <c r="W28" s="6">
        <v>9.707323389591474E-3</v>
      </c>
      <c r="X28" s="6">
        <v>0</v>
      </c>
      <c r="Y28" s="6">
        <v>5.6251568964388104E-3</v>
      </c>
      <c r="Z28" s="6">
        <v>7.4441780943833399E-2</v>
      </c>
      <c r="AA28" s="6">
        <v>5.9940928023815356</v>
      </c>
      <c r="AB28" s="6">
        <v>0</v>
      </c>
      <c r="AC28" s="6">
        <v>1.0958760298932337E-2</v>
      </c>
      <c r="AD28" s="6">
        <v>1.4521407602922987</v>
      </c>
      <c r="AE28" s="6">
        <v>7.1932342088747098E-3</v>
      </c>
      <c r="AF28" s="6">
        <v>0.5406660054988266</v>
      </c>
      <c r="AG28" s="6">
        <v>10.029759814234328</v>
      </c>
      <c r="AH28" s="6">
        <v>6.0050515626804684</v>
      </c>
      <c r="AI28" t="s">
        <v>136</v>
      </c>
      <c r="AJ28">
        <v>532.64550327369966</v>
      </c>
      <c r="AK28">
        <v>40.29055313254414</v>
      </c>
      <c r="AL28" t="s">
        <v>137</v>
      </c>
      <c r="AM28" t="s">
        <v>138</v>
      </c>
      <c r="AN28">
        <v>106.15297649581163</v>
      </c>
      <c r="AO28">
        <v>266367.27370108484</v>
      </c>
      <c r="AP28">
        <v>133.30262847767222</v>
      </c>
      <c r="AQ28">
        <v>205.6950008907624</v>
      </c>
      <c r="AR28">
        <v>395368.33095577749</v>
      </c>
      <c r="AS28">
        <v>387436.45009128307</v>
      </c>
      <c r="AT28">
        <v>19.116504385847414</v>
      </c>
      <c r="AU28">
        <v>98.827198071152537</v>
      </c>
      <c r="AV28">
        <v>48.106724734934012</v>
      </c>
      <c r="AW28">
        <v>4851.3067220935618</v>
      </c>
      <c r="AX28">
        <v>65.760194278860752</v>
      </c>
      <c r="AY28">
        <v>1.0510099287866436E-2</v>
      </c>
      <c r="AZ28">
        <v>360.20103176863404</v>
      </c>
      <c r="BA28">
        <v>1192.3695606878614</v>
      </c>
      <c r="BB28">
        <v>153.4142355457777</v>
      </c>
      <c r="BC28">
        <v>633.69307770754733</v>
      </c>
      <c r="BD28">
        <v>95.528435228070308</v>
      </c>
      <c r="BE28">
        <v>25.068005263474319</v>
      </c>
      <c r="BF28">
        <v>59.344497921318577</v>
      </c>
      <c r="BG28">
        <v>5.2888701111049832</v>
      </c>
      <c r="BH28">
        <v>22.116740627318549</v>
      </c>
      <c r="BI28">
        <v>2.7758132381538032</v>
      </c>
      <c r="BJ28">
        <v>5.6141416643862945</v>
      </c>
      <c r="BK28">
        <v>0.4808718108231918</v>
      </c>
      <c r="BL28">
        <v>2.4824392107594098</v>
      </c>
      <c r="BM28">
        <v>0.23791819305222295</v>
      </c>
      <c r="BN28" t="s">
        <v>139</v>
      </c>
      <c r="BO28">
        <v>5.6202464160816632</v>
      </c>
      <c r="BP28">
        <v>3.7861985140915886</v>
      </c>
      <c r="BQ28">
        <v>2.0615259823282123E-2</v>
      </c>
      <c r="BR28" s="3">
        <f t="shared" si="11"/>
        <v>2558.6156389782827</v>
      </c>
      <c r="BS28" s="3">
        <f t="shared" si="12"/>
        <v>2624.3758332571433</v>
      </c>
      <c r="BT28" s="7">
        <f t="shared" si="6"/>
        <v>0.9847586349971772</v>
      </c>
      <c r="BU28" s="8">
        <f t="shared" si="7"/>
        <v>98.569796533097389</v>
      </c>
      <c r="BV28" s="9">
        <f t="shared" si="8"/>
        <v>126.15302235538199</v>
      </c>
      <c r="BW28" s="8">
        <f t="shared" si="9"/>
        <v>1.0960587753925333</v>
      </c>
      <c r="BX28" s="8">
        <f t="shared" si="0"/>
        <v>1.2271375930946256</v>
      </c>
      <c r="BY28" s="8">
        <f t="shared" si="1"/>
        <v>0.97998832508606282</v>
      </c>
      <c r="BZ28" s="8">
        <f t="shared" si="2"/>
        <v>0.69111483160300535</v>
      </c>
      <c r="CA28" s="7">
        <f t="shared" si="10"/>
        <v>0.40768689104730244</v>
      </c>
      <c r="CB28" s="3">
        <f t="shared" si="3"/>
        <v>73.77269448933275</v>
      </c>
      <c r="CC28" s="3">
        <f t="shared" si="4"/>
        <v>183.65999490414347</v>
      </c>
      <c r="CD28" s="7">
        <f t="shared" si="5"/>
        <v>23.690424620425091</v>
      </c>
      <c r="CE28" s="6">
        <v>5.0938691439500925</v>
      </c>
      <c r="CF28" s="6">
        <v>30.102822939095923</v>
      </c>
      <c r="CG28" s="10">
        <v>-151.30054266815887</v>
      </c>
      <c r="CH28" s="5">
        <v>-837.77892032758245</v>
      </c>
      <c r="CI28" s="5">
        <v>-439.49090576171875</v>
      </c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</row>
    <row r="29" spans="1:107" x14ac:dyDescent="0.25">
      <c r="A29" t="s">
        <v>140</v>
      </c>
      <c r="B29" t="s">
        <v>66</v>
      </c>
      <c r="C29" t="s">
        <v>67</v>
      </c>
      <c r="D29" t="s">
        <v>79</v>
      </c>
      <c r="E29" t="s">
        <v>77</v>
      </c>
      <c r="F29" t="s">
        <v>97</v>
      </c>
      <c r="G29" s="6">
        <v>2.8039999999999998</v>
      </c>
      <c r="H29" s="6">
        <v>42.508099999999999</v>
      </c>
      <c r="I29" s="6">
        <v>7.7899999999999997E-2</v>
      </c>
      <c r="J29" s="6">
        <v>55.551000000000002</v>
      </c>
      <c r="K29" s="6">
        <v>6.9000000000000006E-2</v>
      </c>
      <c r="L29" s="6">
        <v>1.9599999999999999E-2</v>
      </c>
      <c r="M29" s="6">
        <v>0</v>
      </c>
      <c r="N29" s="6">
        <v>3.61E-2</v>
      </c>
      <c r="O29" s="6">
        <v>0</v>
      </c>
      <c r="P29" s="6">
        <v>0</v>
      </c>
      <c r="Q29" s="6">
        <v>0.53749999999999998</v>
      </c>
      <c r="R29" s="6">
        <v>-1.1806820717970312</v>
      </c>
      <c r="S29" s="6">
        <v>-1.7578590973201691E-2</v>
      </c>
      <c r="T29" s="6">
        <v>100.40493933722976</v>
      </c>
      <c r="U29" s="6">
        <v>9.9202577903116307</v>
      </c>
      <c r="V29" s="6">
        <v>2.2297397109123155E-2</v>
      </c>
      <c r="W29" s="6">
        <v>4.8910935330589442E-3</v>
      </c>
      <c r="X29" s="6">
        <v>0</v>
      </c>
      <c r="Y29" s="6">
        <v>0</v>
      </c>
      <c r="Z29" s="6">
        <v>5.1946205219360962E-2</v>
      </c>
      <c r="AA29" s="6">
        <v>5.9979392980408051</v>
      </c>
      <c r="AB29" s="6">
        <v>0</v>
      </c>
      <c r="AC29" s="6">
        <v>8.4645663112885034E-3</v>
      </c>
      <c r="AD29" s="6">
        <v>1.4780186983348249</v>
      </c>
      <c r="AE29" s="6">
        <v>2.2004090034078327E-2</v>
      </c>
      <c r="AF29" s="6">
        <v>0.49997721163109676</v>
      </c>
      <c r="AG29" s="6">
        <v>9.9993924861731731</v>
      </c>
      <c r="AH29" s="6">
        <v>6.0064038643520936</v>
      </c>
      <c r="AI29" t="s">
        <v>140</v>
      </c>
      <c r="AJ29">
        <v>965.53564744057667</v>
      </c>
      <c r="AK29">
        <v>86.702764148206981</v>
      </c>
      <c r="AL29" t="s">
        <v>141</v>
      </c>
      <c r="AM29" t="s">
        <v>142</v>
      </c>
      <c r="AN29">
        <v>65.342329921762214</v>
      </c>
      <c r="AO29">
        <v>265590.61638624192</v>
      </c>
      <c r="AP29">
        <v>177.76719856194632</v>
      </c>
      <c r="AQ29">
        <v>193.20592234181703</v>
      </c>
      <c r="AR29">
        <v>397012.12553495012</v>
      </c>
      <c r="AS29">
        <v>388546.31862520328</v>
      </c>
      <c r="AT29">
        <v>20.363598888441388</v>
      </c>
      <c r="AU29">
        <v>118.58619760383311</v>
      </c>
      <c r="AV29">
        <v>119.8445582248049</v>
      </c>
      <c r="AW29">
        <v>6065.5435771697057</v>
      </c>
      <c r="AX29">
        <v>71.959555010602017</v>
      </c>
      <c r="AY29">
        <v>0.21557935549429341</v>
      </c>
      <c r="AZ29">
        <v>445.97336743768375</v>
      </c>
      <c r="BA29">
        <v>1371.9507357654045</v>
      </c>
      <c r="BB29">
        <v>167.51361895932905</v>
      </c>
      <c r="BC29">
        <v>655.18431293611843</v>
      </c>
      <c r="BD29">
        <v>94.685882638518095</v>
      </c>
      <c r="BE29">
        <v>25.707570492781976</v>
      </c>
      <c r="BF29">
        <v>59.429626571290626</v>
      </c>
      <c r="BG29">
        <v>5.5256660422125634</v>
      </c>
      <c r="BH29">
        <v>23.347004120786998</v>
      </c>
      <c r="BI29">
        <v>2.9824654849170837</v>
      </c>
      <c r="BJ29">
        <v>6.2116100732787736</v>
      </c>
      <c r="BK29">
        <v>0.56655195488892407</v>
      </c>
      <c r="BL29">
        <v>2.8708914883259364</v>
      </c>
      <c r="BM29">
        <v>0.30773614924951248</v>
      </c>
      <c r="BN29" t="s">
        <v>143</v>
      </c>
      <c r="BO29">
        <v>7.2735664454646765</v>
      </c>
      <c r="BP29">
        <v>9.0255603864124758</v>
      </c>
      <c r="BQ29">
        <v>0.79420135345742848</v>
      </c>
      <c r="BR29" s="3">
        <f t="shared" si="11"/>
        <v>2862.2570401147864</v>
      </c>
      <c r="BS29" s="3">
        <f t="shared" si="12"/>
        <v>2934.2165951253883</v>
      </c>
      <c r="BT29" s="7">
        <f t="shared" si="6"/>
        <v>0.98539197398149014</v>
      </c>
      <c r="BU29" s="8">
        <f t="shared" si="7"/>
        <v>105.52847853112755</v>
      </c>
      <c r="BV29" s="9">
        <f t="shared" si="8"/>
        <v>125.512546434499</v>
      </c>
      <c r="BW29" s="8">
        <f t="shared" si="9"/>
        <v>1.3125422374548694</v>
      </c>
      <c r="BX29" s="8">
        <f t="shared" si="0"/>
        <v>1.2143578392619658</v>
      </c>
      <c r="BY29" s="8">
        <f t="shared" si="1"/>
        <v>1.0087292292817982</v>
      </c>
      <c r="BZ29" s="8">
        <f t="shared" si="2"/>
        <v>0.70846929891047972</v>
      </c>
      <c r="CA29" s="7">
        <f t="shared" si="10"/>
        <v>0.73113706232372233</v>
      </c>
      <c r="CB29" s="3">
        <f t="shared" si="3"/>
        <v>84.291010085819053</v>
      </c>
      <c r="CC29" s="3">
        <f t="shared" si="4"/>
        <v>11.364322595423872</v>
      </c>
      <c r="CD29" s="7">
        <f t="shared" si="5"/>
        <v>24.127539907675605</v>
      </c>
      <c r="CE29" s="6">
        <v>5.1942747911785894</v>
      </c>
      <c r="CF29" s="6">
        <v>29.942945034157734</v>
      </c>
      <c r="CG29" s="10">
        <v>-124.7507669521201</v>
      </c>
      <c r="CH29" s="5">
        <v>-839.01194756210498</v>
      </c>
      <c r="CI29" s="5">
        <v>33.11187744140625</v>
      </c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</row>
    <row r="30" spans="1:107" x14ac:dyDescent="0.25">
      <c r="A30" t="s">
        <v>144</v>
      </c>
      <c r="B30" t="s">
        <v>66</v>
      </c>
      <c r="C30" t="s">
        <v>67</v>
      </c>
      <c r="D30" t="s">
        <v>68</v>
      </c>
      <c r="E30" t="s">
        <v>69</v>
      </c>
      <c r="F30" t="s">
        <v>97</v>
      </c>
      <c r="G30" s="6">
        <v>2.8092999999999999</v>
      </c>
      <c r="H30" s="6">
        <v>43.120800000000003</v>
      </c>
      <c r="I30" s="6">
        <v>6.08E-2</v>
      </c>
      <c r="J30" s="6">
        <v>55.570099999999996</v>
      </c>
      <c r="K30" s="6">
        <v>0.10829999999999999</v>
      </c>
      <c r="L30" s="6">
        <v>2.98E-2</v>
      </c>
      <c r="M30" s="6">
        <v>0</v>
      </c>
      <c r="N30" s="6">
        <v>6.2700000000000006E-2</v>
      </c>
      <c r="O30" s="6">
        <v>2.6599999999999999E-2</v>
      </c>
      <c r="P30" s="6">
        <v>0.16489999999999999</v>
      </c>
      <c r="Q30" s="6">
        <v>0.71489999999999998</v>
      </c>
      <c r="R30" s="6">
        <v>-1.1829137461838088</v>
      </c>
      <c r="S30" s="6">
        <v>-1.3719875881523272E-2</v>
      </c>
      <c r="T30" s="6">
        <v>101.47136637793467</v>
      </c>
      <c r="U30" s="6">
        <v>9.8118970729525401</v>
      </c>
      <c r="V30" s="6">
        <v>3.4603040673559571E-2</v>
      </c>
      <c r="W30" s="6">
        <v>7.4364585349569658E-3</v>
      </c>
      <c r="X30" s="6">
        <v>2.2726357102223149E-2</v>
      </c>
      <c r="Y30" s="6">
        <v>3.7128383822913422E-3</v>
      </c>
      <c r="Z30" s="6">
        <v>6.8312689524085618E-2</v>
      </c>
      <c r="AA30" s="6">
        <v>6.0158626322335911</v>
      </c>
      <c r="AB30" s="6">
        <v>0</v>
      </c>
      <c r="AC30" s="6">
        <v>1.4536028952240598E-2</v>
      </c>
      <c r="AD30" s="6">
        <v>1.464133801476136</v>
      </c>
      <c r="AE30" s="6">
        <v>1.6980491771235402E-2</v>
      </c>
      <c r="AF30" s="6">
        <v>0.51888570675262857</v>
      </c>
      <c r="AG30" s="6">
        <v>9.9486884571696592</v>
      </c>
      <c r="AH30" s="6">
        <v>6.0303986611858313</v>
      </c>
      <c r="AI30" t="s">
        <v>144</v>
      </c>
      <c r="AJ30">
        <v>1299.9360382787991</v>
      </c>
      <c r="AK30">
        <v>152.46241469657409</v>
      </c>
      <c r="AL30" t="s">
        <v>145</v>
      </c>
      <c r="AM30" t="s">
        <v>146</v>
      </c>
      <c r="AN30">
        <v>92.383704371770278</v>
      </c>
      <c r="AO30">
        <v>268535.4699180515</v>
      </c>
      <c r="AP30">
        <v>158.60942985932715</v>
      </c>
      <c r="AQ30">
        <v>189.96532169076005</v>
      </c>
      <c r="AR30">
        <v>397155.06419400859</v>
      </c>
      <c r="AS30">
        <v>389173.29745634669</v>
      </c>
      <c r="AT30">
        <v>21.660780818803865</v>
      </c>
      <c r="AU30">
        <v>143.30630378705052</v>
      </c>
      <c r="AV30">
        <v>222.13847013596819</v>
      </c>
      <c r="AW30">
        <v>6304.8972776780211</v>
      </c>
      <c r="AX30">
        <v>78.024872864193668</v>
      </c>
      <c r="AY30">
        <v>0.54210857326405293</v>
      </c>
      <c r="AZ30">
        <v>503.00974478961405</v>
      </c>
      <c r="BA30">
        <v>1537.3378897543798</v>
      </c>
      <c r="BB30">
        <v>182.97454557401971</v>
      </c>
      <c r="BC30">
        <v>718.41289021136186</v>
      </c>
      <c r="BD30">
        <v>102.62918127810136</v>
      </c>
      <c r="BE30">
        <v>27.917633914811386</v>
      </c>
      <c r="BF30">
        <v>65.206079584939587</v>
      </c>
      <c r="BG30">
        <v>5.8573901390576362</v>
      </c>
      <c r="BH30">
        <v>25.009339675677719</v>
      </c>
      <c r="BI30">
        <v>3.2747024023229012</v>
      </c>
      <c r="BJ30">
        <v>6.7807005256187427</v>
      </c>
      <c r="BK30">
        <v>0.58652612109395985</v>
      </c>
      <c r="BL30">
        <v>3.0893626469967477</v>
      </c>
      <c r="BM30">
        <v>0.34327645906648285</v>
      </c>
      <c r="BN30" t="s">
        <v>147</v>
      </c>
      <c r="BO30">
        <v>7.4195684021425601</v>
      </c>
      <c r="BP30">
        <v>10.200535160531583</v>
      </c>
      <c r="BQ30">
        <v>1.1571492934137766</v>
      </c>
      <c r="BR30" s="3">
        <f t="shared" si="11"/>
        <v>3182.4292630770628</v>
      </c>
      <c r="BS30" s="3">
        <f t="shared" si="12"/>
        <v>3260.4541359412565</v>
      </c>
      <c r="BT30" s="7">
        <f t="shared" si="6"/>
        <v>0.98587830419634181</v>
      </c>
      <c r="BU30" s="8">
        <f t="shared" si="7"/>
        <v>110.60761744863053</v>
      </c>
      <c r="BV30" s="9">
        <f t="shared" si="8"/>
        <v>130.69706692298604</v>
      </c>
      <c r="BW30" s="8">
        <f t="shared" si="9"/>
        <v>1.350113054797982</v>
      </c>
      <c r="BX30" s="8">
        <f t="shared" si="0"/>
        <v>1.2259520373416455</v>
      </c>
      <c r="BY30" s="8">
        <f t="shared" si="1"/>
        <v>1.0045159050483172</v>
      </c>
      <c r="BZ30" s="8">
        <f t="shared" si="2"/>
        <v>0.7059469048609438</v>
      </c>
      <c r="CA30" s="7">
        <f t="shared" si="10"/>
        <v>1.0638918921747456</v>
      </c>
      <c r="CB30" s="3">
        <f t="shared" si="3"/>
        <v>80.806248651657796</v>
      </c>
      <c r="CC30" s="3">
        <f t="shared" si="4"/>
        <v>8.8152282670789717</v>
      </c>
      <c r="CD30" s="7">
        <f t="shared" si="5"/>
        <v>23.826553768320117</v>
      </c>
      <c r="CE30" s="6">
        <v>5.2799207879614167</v>
      </c>
      <c r="CF30" s="6">
        <v>30.136041612620566</v>
      </c>
      <c r="CG30" s="10">
        <v>-121.76265727017631</v>
      </c>
      <c r="CH30" s="5">
        <v>-849.00871178993111</v>
      </c>
      <c r="CI30" s="5">
        <v>839.70068359375</v>
      </c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</row>
    <row r="31" spans="1:107" x14ac:dyDescent="0.25">
      <c r="A31" t="s">
        <v>148</v>
      </c>
      <c r="B31" t="s">
        <v>66</v>
      </c>
      <c r="C31" t="s">
        <v>67</v>
      </c>
      <c r="D31" t="s">
        <v>68</v>
      </c>
      <c r="E31" t="s">
        <v>69</v>
      </c>
      <c r="F31" t="s">
        <v>97</v>
      </c>
      <c r="G31" s="6">
        <v>2.8195999999999999</v>
      </c>
      <c r="H31" s="6">
        <v>42.618899999999996</v>
      </c>
      <c r="I31" s="6">
        <v>0</v>
      </c>
      <c r="J31" s="6">
        <v>54.955199999999998</v>
      </c>
      <c r="K31" s="6">
        <v>8.8800000000000004E-2</v>
      </c>
      <c r="L31" s="6">
        <v>3.3599999999999998E-2</v>
      </c>
      <c r="M31" s="6">
        <v>0</v>
      </c>
      <c r="N31" s="6">
        <v>4.2999999999999997E-2</v>
      </c>
      <c r="O31" s="6">
        <v>0</v>
      </c>
      <c r="P31" s="6">
        <v>0.19750000000000001</v>
      </c>
      <c r="Q31" s="6">
        <v>0.86980000000000002</v>
      </c>
      <c r="R31" s="6">
        <v>-1.1872507737656595</v>
      </c>
      <c r="S31" s="6">
        <v>0</v>
      </c>
      <c r="T31" s="6">
        <v>100.43904922623435</v>
      </c>
      <c r="U31" s="6">
        <v>9.8129790090303892</v>
      </c>
      <c r="V31" s="6">
        <v>2.8693203865048363E-2</v>
      </c>
      <c r="W31" s="6">
        <v>8.3847317709581891E-3</v>
      </c>
      <c r="X31" s="6">
        <v>2.7526851657516355E-2</v>
      </c>
      <c r="Y31" s="6">
        <v>0</v>
      </c>
      <c r="Z31" s="6">
        <v>8.4053492224206244E-2</v>
      </c>
      <c r="AA31" s="6">
        <v>6.013033304958606</v>
      </c>
      <c r="AB31" s="6">
        <v>0</v>
      </c>
      <c r="AC31" s="6">
        <v>1.0081542044746294E-2</v>
      </c>
      <c r="AD31" s="6">
        <v>1.4861081685516362</v>
      </c>
      <c r="AE31" s="6">
        <v>0</v>
      </c>
      <c r="AF31" s="6">
        <v>0.51389183144836381</v>
      </c>
      <c r="AG31" s="6">
        <v>9.9616372885481184</v>
      </c>
      <c r="AH31" s="6">
        <v>6.0231148470033524</v>
      </c>
      <c r="AI31" t="s">
        <v>148</v>
      </c>
      <c r="BR31" s="3"/>
      <c r="BS31" s="3"/>
      <c r="BT31" s="7" t="str">
        <f t="shared" si="6"/>
        <v/>
      </c>
      <c r="BU31" s="8" t="str">
        <f t="shared" si="7"/>
        <v/>
      </c>
      <c r="BV31" s="9" t="str">
        <f t="shared" si="8"/>
        <v/>
      </c>
      <c r="BW31" s="8" t="str">
        <f t="shared" si="9"/>
        <v/>
      </c>
      <c r="BX31" s="8" t="str">
        <f t="shared" si="0"/>
        <v/>
      </c>
      <c r="BY31" s="8" t="str">
        <f t="shared" si="1"/>
        <v/>
      </c>
      <c r="BZ31" s="8" t="str">
        <f t="shared" si="2"/>
        <v/>
      </c>
      <c r="CA31" s="7" t="str">
        <f t="shared" si="10"/>
        <v/>
      </c>
      <c r="CB31" s="3" t="str">
        <f t="shared" si="3"/>
        <v/>
      </c>
      <c r="CC31" s="3" t="str">
        <f t="shared" si="4"/>
        <v/>
      </c>
      <c r="CD31" s="7" t="str">
        <f t="shared" si="5"/>
        <v/>
      </c>
      <c r="CE31" s="6"/>
      <c r="CF31" s="6"/>
      <c r="CG31" s="10"/>
      <c r="CH31" s="5"/>
      <c r="CI31" s="5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</row>
    <row r="32" spans="1:107" x14ac:dyDescent="0.25">
      <c r="A32" t="s">
        <v>149</v>
      </c>
      <c r="B32" t="s">
        <v>66</v>
      </c>
      <c r="C32" t="s">
        <v>150</v>
      </c>
      <c r="D32" t="s">
        <v>151</v>
      </c>
      <c r="E32" s="12" t="s">
        <v>69</v>
      </c>
      <c r="F32" t="s">
        <v>97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t="s">
        <v>152</v>
      </c>
      <c r="AJ32">
        <v>1640.429643192145</v>
      </c>
      <c r="AK32">
        <v>365.90233610702927</v>
      </c>
      <c r="AL32">
        <v>0.24808894200532797</v>
      </c>
      <c r="AM32" t="s">
        <v>153</v>
      </c>
      <c r="AN32">
        <v>268.01655266309012</v>
      </c>
      <c r="AO32">
        <v>232459.69372450642</v>
      </c>
      <c r="AP32">
        <v>206.82114562634203</v>
      </c>
      <c r="AQ32">
        <v>404.54219300271058</v>
      </c>
      <c r="AR32">
        <v>390794.29386590584</v>
      </c>
      <c r="AS32">
        <v>375724.98861619458</v>
      </c>
      <c r="AT32">
        <v>17.082979312241953</v>
      </c>
      <c r="AU32">
        <v>131.37299880717288</v>
      </c>
      <c r="AV32">
        <v>475.08217433806004</v>
      </c>
      <c r="AW32">
        <v>4704.8296111771078</v>
      </c>
      <c r="AX32">
        <v>105.01406550446542</v>
      </c>
      <c r="AY32">
        <v>2.2447549959085329</v>
      </c>
      <c r="AZ32">
        <v>647.7530808856103</v>
      </c>
      <c r="BA32">
        <v>1813.4271028140347</v>
      </c>
      <c r="BB32">
        <v>228.99393948376851</v>
      </c>
      <c r="BC32">
        <v>981.61283280389023</v>
      </c>
      <c r="BD32">
        <v>144.81380971772543</v>
      </c>
      <c r="BE32">
        <v>34.237988874597754</v>
      </c>
      <c r="BF32">
        <v>94.960872390641953</v>
      </c>
      <c r="BG32">
        <v>8.6474024026209761</v>
      </c>
      <c r="BH32">
        <v>35.628033168371815</v>
      </c>
      <c r="BI32">
        <v>4.566995479235838</v>
      </c>
      <c r="BJ32">
        <v>8.9950764679994872</v>
      </c>
      <c r="BK32">
        <v>0.75384941006582751</v>
      </c>
      <c r="BL32">
        <v>3.7075706602750937</v>
      </c>
      <c r="BM32">
        <v>0.33751874936224296</v>
      </c>
      <c r="BN32" t="s">
        <v>154</v>
      </c>
      <c r="BO32">
        <v>7.1512353480606157</v>
      </c>
      <c r="BP32">
        <v>16.29246212507022</v>
      </c>
      <c r="BQ32">
        <v>3.4054827645513699</v>
      </c>
      <c r="BR32" s="3">
        <f t="shared" si="11"/>
        <v>4008.4360733081999</v>
      </c>
      <c r="BS32" s="3">
        <f t="shared" si="12"/>
        <v>4113.4501388126655</v>
      </c>
      <c r="BT32" s="7">
        <f t="shared" si="6"/>
        <v>0.98437384426434515</v>
      </c>
      <c r="BU32" s="8">
        <f t="shared" si="7"/>
        <v>118.68547727464851</v>
      </c>
      <c r="BV32" s="9">
        <f t="shared" si="8"/>
        <v>128.46241052143503</v>
      </c>
      <c r="BW32" s="8">
        <f t="shared" si="9"/>
        <v>1.2724394169164119</v>
      </c>
      <c r="BX32" s="8">
        <f t="shared" si="0"/>
        <v>1.1391241282912379</v>
      </c>
      <c r="BY32" s="8">
        <f t="shared" si="1"/>
        <v>0.85938663562697892</v>
      </c>
      <c r="BZ32" s="8">
        <f t="shared" si="2"/>
        <v>0.6760399786474024</v>
      </c>
      <c r="CA32" s="7">
        <f t="shared" si="10"/>
        <v>2.7852172016267565</v>
      </c>
      <c r="CB32" s="3">
        <f t="shared" si="3"/>
        <v>44.801899522469668</v>
      </c>
      <c r="CC32" s="3">
        <f t="shared" si="4"/>
        <v>4.7841857532397611</v>
      </c>
      <c r="CD32" s="7">
        <f t="shared" si="5"/>
        <v>22.994125127103619</v>
      </c>
      <c r="CE32" s="6">
        <v>5.5453009133936453</v>
      </c>
      <c r="CF32" s="6">
        <v>30.389187964240861</v>
      </c>
      <c r="CG32" s="10">
        <v>-152.35787511844637</v>
      </c>
      <c r="CH32" s="5">
        <v>-481.04236768660849</v>
      </c>
      <c r="CI32" s="5">
        <v>252.10440063476563</v>
      </c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</row>
    <row r="33" spans="1:107" x14ac:dyDescent="0.25">
      <c r="A33" t="s">
        <v>155</v>
      </c>
      <c r="B33" t="s">
        <v>66</v>
      </c>
      <c r="C33" t="s">
        <v>150</v>
      </c>
      <c r="D33" t="s">
        <v>151</v>
      </c>
      <c r="E33" s="12" t="s">
        <v>69</v>
      </c>
      <c r="F33" t="s">
        <v>97</v>
      </c>
      <c r="G33" s="6">
        <v>2.0971000000000002</v>
      </c>
      <c r="H33" s="6">
        <v>43.2637</v>
      </c>
      <c r="I33" s="6">
        <v>2.5499999999999998E-2</v>
      </c>
      <c r="J33" s="6">
        <v>53.200600000000001</v>
      </c>
      <c r="K33" s="6">
        <v>0.29970000000000002</v>
      </c>
      <c r="L33" s="6">
        <v>0.1149</v>
      </c>
      <c r="M33" s="6">
        <v>0</v>
      </c>
      <c r="N33" s="6">
        <v>2.1399999999999999E-2</v>
      </c>
      <c r="O33" s="6">
        <v>0</v>
      </c>
      <c r="P33" s="6">
        <v>0</v>
      </c>
      <c r="Q33" s="6">
        <v>0.59919999999999995</v>
      </c>
      <c r="R33" s="6">
        <v>-0.88302723707758712</v>
      </c>
      <c r="S33" s="6">
        <v>-5.7542242595204508E-3</v>
      </c>
      <c r="T33" s="6">
        <v>98.733518538662892</v>
      </c>
      <c r="U33" s="6">
        <v>9.5360637434258742</v>
      </c>
      <c r="V33" s="6">
        <v>9.7210540794808259E-2</v>
      </c>
      <c r="W33" s="6">
        <v>2.8672788109615953E-2</v>
      </c>
      <c r="X33" s="6">
        <v>0</v>
      </c>
      <c r="Y33" s="6">
        <v>0</v>
      </c>
      <c r="Z33" s="6">
        <v>5.8125767635532823E-2</v>
      </c>
      <c r="AA33" s="6">
        <v>6.1273906488169176</v>
      </c>
      <c r="AB33" s="6">
        <v>0</v>
      </c>
      <c r="AC33" s="6">
        <v>5.0365461927857564E-3</v>
      </c>
      <c r="AD33" s="6">
        <v>1.1095390651919099</v>
      </c>
      <c r="AE33" s="6">
        <v>7.2298231563541647E-3</v>
      </c>
      <c r="AF33" s="6">
        <v>0.88323111165173596</v>
      </c>
      <c r="AG33" s="6">
        <v>9.7200728399658303</v>
      </c>
      <c r="AH33" s="6">
        <v>6.1324271950097033</v>
      </c>
      <c r="AI33" t="s">
        <v>156</v>
      </c>
      <c r="BR33" s="3"/>
      <c r="BS33" s="3"/>
      <c r="BT33" s="7" t="str">
        <f t="shared" si="6"/>
        <v/>
      </c>
      <c r="BU33" s="8" t="str">
        <f t="shared" si="7"/>
        <v/>
      </c>
      <c r="BV33" s="9" t="str">
        <f t="shared" si="8"/>
        <v/>
      </c>
      <c r="BW33" s="8" t="str">
        <f t="shared" si="9"/>
        <v/>
      </c>
      <c r="BX33" s="8" t="str">
        <f t="shared" si="0"/>
        <v/>
      </c>
      <c r="BY33" s="8" t="str">
        <f t="shared" si="1"/>
        <v/>
      </c>
      <c r="BZ33" s="8" t="str">
        <f t="shared" si="2"/>
        <v/>
      </c>
      <c r="CA33" s="7" t="str">
        <f t="shared" si="10"/>
        <v/>
      </c>
      <c r="CB33" s="3" t="str">
        <f t="shared" si="3"/>
        <v/>
      </c>
      <c r="CC33" s="3" t="str">
        <f t="shared" si="4"/>
        <v/>
      </c>
      <c r="CD33" s="7" t="str">
        <f t="shared" si="5"/>
        <v/>
      </c>
      <c r="CE33" s="6"/>
      <c r="CF33" s="6"/>
      <c r="CG33" s="10"/>
      <c r="CH33" s="5"/>
      <c r="CI33" s="5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</row>
    <row r="34" spans="1:107" x14ac:dyDescent="0.25">
      <c r="A34" t="s">
        <v>157</v>
      </c>
      <c r="B34" t="s">
        <v>66</v>
      </c>
      <c r="C34" t="s">
        <v>150</v>
      </c>
      <c r="D34" t="s">
        <v>151</v>
      </c>
      <c r="E34" s="12" t="s">
        <v>69</v>
      </c>
      <c r="F34" t="s">
        <v>97</v>
      </c>
      <c r="G34" s="6">
        <v>2.0888</v>
      </c>
      <c r="H34" s="6">
        <v>41.994799999999998</v>
      </c>
      <c r="I34" s="6">
        <v>1.3299999999999999E-2</v>
      </c>
      <c r="J34" s="6">
        <v>54.602499999999999</v>
      </c>
      <c r="K34" s="6">
        <v>0.3231</v>
      </c>
      <c r="L34" s="6">
        <v>7.3300000000000004E-2</v>
      </c>
      <c r="M34" s="6">
        <v>0</v>
      </c>
      <c r="N34" s="6">
        <v>0</v>
      </c>
      <c r="O34" s="6">
        <v>0</v>
      </c>
      <c r="P34" s="6">
        <v>6.5600000000000006E-2</v>
      </c>
      <c r="Q34" s="6">
        <v>0.62060000000000004</v>
      </c>
      <c r="R34" s="6">
        <v>-0.87953235077376568</v>
      </c>
      <c r="S34" s="6">
        <v>-3.0012228490832156E-3</v>
      </c>
      <c r="T34" s="6">
        <v>98.899566426377149</v>
      </c>
      <c r="U34" s="6">
        <v>9.8676313695136386</v>
      </c>
      <c r="V34" s="6">
        <v>0.10566018057265214</v>
      </c>
      <c r="W34" s="6">
        <v>1.8291691631286768E-2</v>
      </c>
      <c r="X34" s="6">
        <v>9.2534055015782053E-3</v>
      </c>
      <c r="Y34" s="6">
        <v>0</v>
      </c>
      <c r="Z34" s="6">
        <v>6.0695492855174921E-2</v>
      </c>
      <c r="AA34" s="6">
        <v>5.9964636116513974</v>
      </c>
      <c r="AB34" s="6">
        <v>0</v>
      </c>
      <c r="AC34" s="6">
        <v>0</v>
      </c>
      <c r="AD34" s="6">
        <v>1.1142126647233765</v>
      </c>
      <c r="AE34" s="6">
        <v>3.8017793665061079E-3</v>
      </c>
      <c r="AF34" s="6">
        <v>0.8819855559101174</v>
      </c>
      <c r="AG34" s="6">
        <v>10.06153214007433</v>
      </c>
      <c r="AH34" s="6">
        <v>5.9964636116513974</v>
      </c>
      <c r="AI34" t="s">
        <v>158</v>
      </c>
      <c r="AJ34">
        <v>1649.5619983658867</v>
      </c>
      <c r="AK34">
        <v>254.33419446518874</v>
      </c>
      <c r="AL34">
        <v>0.25108286738025298</v>
      </c>
      <c r="AM34" t="s">
        <v>159</v>
      </c>
      <c r="AN34">
        <v>320.35629974764635</v>
      </c>
      <c r="AO34">
        <v>224240.02745860582</v>
      </c>
      <c r="AP34">
        <v>126.14970732967959</v>
      </c>
      <c r="AQ34">
        <v>633.19071883363176</v>
      </c>
      <c r="AR34">
        <v>390222.53922967194</v>
      </c>
      <c r="AS34">
        <v>390858.3022534427</v>
      </c>
      <c r="AT34">
        <v>15.333546448655534</v>
      </c>
      <c r="AU34">
        <v>118.73594320237326</v>
      </c>
      <c r="AV34">
        <v>384.44761192184779</v>
      </c>
      <c r="AW34">
        <v>4637.2846929387542</v>
      </c>
      <c r="AX34">
        <v>89.747667628603395</v>
      </c>
      <c r="AY34">
        <v>1.1103901069870068</v>
      </c>
      <c r="AZ34">
        <v>636.23144530328022</v>
      </c>
      <c r="BA34">
        <v>1750.1444175800684</v>
      </c>
      <c r="BB34">
        <v>222.6140676372263</v>
      </c>
      <c r="BC34">
        <v>913.72957517890734</v>
      </c>
      <c r="BD34">
        <v>133.40711404754452</v>
      </c>
      <c r="BE34">
        <v>33.49201859279075</v>
      </c>
      <c r="BF34">
        <v>81.747010479357044</v>
      </c>
      <c r="BG34">
        <v>7.7729984772313134</v>
      </c>
      <c r="BH34">
        <v>32.334118472859217</v>
      </c>
      <c r="BI34">
        <v>4.1692353142033953</v>
      </c>
      <c r="BJ34">
        <v>8.0407175198999052</v>
      </c>
      <c r="BK34">
        <v>0.67394056826510518</v>
      </c>
      <c r="BL34">
        <v>3.2448938401209708</v>
      </c>
      <c r="BM34">
        <v>0.33529476757104953</v>
      </c>
      <c r="BN34" t="s">
        <v>160</v>
      </c>
      <c r="BO34">
        <v>7.5342189618669835</v>
      </c>
      <c r="BP34">
        <v>19.513216066210799</v>
      </c>
      <c r="BQ34">
        <v>3.7298551215719402</v>
      </c>
      <c r="BR34" s="3">
        <f t="shared" si="11"/>
        <v>3827.936847779325</v>
      </c>
      <c r="BS34" s="3">
        <f t="shared" si="12"/>
        <v>3917.6845154079283</v>
      </c>
      <c r="BT34" s="7">
        <f t="shared" si="6"/>
        <v>0.98522149105125145</v>
      </c>
      <c r="BU34" s="8">
        <f t="shared" si="7"/>
        <v>133.19630187085454</v>
      </c>
      <c r="BV34" s="9">
        <f t="shared" si="8"/>
        <v>141.65724641910481</v>
      </c>
      <c r="BW34" s="8">
        <f t="shared" si="9"/>
        <v>1.342657684731233</v>
      </c>
      <c r="BX34" s="8">
        <f t="shared" si="0"/>
        <v>1.1250652377173613</v>
      </c>
      <c r="BY34" s="8">
        <f t="shared" si="1"/>
        <v>0.94400343778501228</v>
      </c>
      <c r="BZ34" s="8">
        <f t="shared" si="2"/>
        <v>0.63424362650932964</v>
      </c>
      <c r="CA34" s="7">
        <f t="shared" si="10"/>
        <v>2.1420151944361292</v>
      </c>
      <c r="CB34" s="3">
        <f t="shared" si="3"/>
        <v>51.67025300455618</v>
      </c>
      <c r="CC34" s="3">
        <f t="shared" si="4"/>
        <v>5.2316284226039835</v>
      </c>
      <c r="CD34" s="7">
        <f t="shared" si="5"/>
        <v>21.526169876489988</v>
      </c>
      <c r="CE34" s="6">
        <v>5.4649842701017262</v>
      </c>
      <c r="CF34" s="6">
        <v>30.761172242611845</v>
      </c>
      <c r="CG34" s="10">
        <v>-144.01196771863761</v>
      </c>
      <c r="CH34" s="5">
        <v>-564.73581872231443</v>
      </c>
      <c r="CI34" s="5">
        <v>822.05416870117188</v>
      </c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</row>
    <row r="35" spans="1:107" x14ac:dyDescent="0.25">
      <c r="A35" t="s">
        <v>161</v>
      </c>
      <c r="B35" t="s">
        <v>66</v>
      </c>
      <c r="C35" t="s">
        <v>150</v>
      </c>
      <c r="D35" t="s">
        <v>151</v>
      </c>
      <c r="E35" s="12" t="s">
        <v>69</v>
      </c>
      <c r="F35" t="s">
        <v>97</v>
      </c>
      <c r="G35" s="6">
        <v>2.3500999999999999</v>
      </c>
      <c r="H35" s="6">
        <v>42.467599999999997</v>
      </c>
      <c r="I35" s="6">
        <v>0</v>
      </c>
      <c r="J35" s="6">
        <v>54.058700000000002</v>
      </c>
      <c r="K35" s="6">
        <v>0.2374</v>
      </c>
      <c r="L35" s="6">
        <v>0.23599999999999999</v>
      </c>
      <c r="M35" s="6">
        <v>0</v>
      </c>
      <c r="N35" s="6">
        <v>0</v>
      </c>
      <c r="O35" s="6">
        <v>0</v>
      </c>
      <c r="P35" s="6">
        <v>8.2500000000000004E-2</v>
      </c>
      <c r="Q35" s="6">
        <v>0.57750000000000001</v>
      </c>
      <c r="R35" s="6">
        <v>-0.9895581087482892</v>
      </c>
      <c r="S35" s="6">
        <v>0</v>
      </c>
      <c r="T35" s="6">
        <v>99.020341891251718</v>
      </c>
      <c r="U35" s="6">
        <v>9.7321532500884835</v>
      </c>
      <c r="V35" s="6">
        <v>7.733891182991072E-2</v>
      </c>
      <c r="W35" s="6">
        <v>5.8892758867444432E-2</v>
      </c>
      <c r="X35" s="6">
        <v>1.1592968488592077E-2</v>
      </c>
      <c r="Y35" s="6">
        <v>0</v>
      </c>
      <c r="Z35" s="6">
        <v>5.6265166923961239E-2</v>
      </c>
      <c r="AA35" s="6">
        <v>6.0408820413052391</v>
      </c>
      <c r="AB35" s="6">
        <v>0</v>
      </c>
      <c r="AC35" s="6">
        <v>0</v>
      </c>
      <c r="AD35" s="6">
        <v>1.2488219579222433</v>
      </c>
      <c r="AE35" s="6">
        <v>0</v>
      </c>
      <c r="AF35" s="6">
        <v>0.75117804207775674</v>
      </c>
      <c r="AG35" s="6">
        <v>9.936243056198391</v>
      </c>
      <c r="AH35" s="6">
        <v>6.0408820413052391</v>
      </c>
      <c r="AI35" t="s">
        <v>162</v>
      </c>
      <c r="AJ35">
        <v>1730.8168036223963</v>
      </c>
      <c r="AK35">
        <v>401.56384283230761</v>
      </c>
      <c r="AL35">
        <v>0.4553327424083306</v>
      </c>
      <c r="AM35" t="s">
        <v>163</v>
      </c>
      <c r="AN35">
        <v>316.18265431296902</v>
      </c>
      <c r="AO35">
        <v>219851.03080458567</v>
      </c>
      <c r="AP35">
        <v>143.15476276361323</v>
      </c>
      <c r="AQ35">
        <v>713.98207385284422</v>
      </c>
      <c r="AR35">
        <v>386363.19543509273</v>
      </c>
      <c r="AS35">
        <v>380853.01499956136</v>
      </c>
      <c r="AT35">
        <v>14.410944080028603</v>
      </c>
      <c r="AU35">
        <v>140.18041151182288</v>
      </c>
      <c r="AV35">
        <v>563.33605119674098</v>
      </c>
      <c r="AW35">
        <v>4828.6307986323827</v>
      </c>
      <c r="AX35">
        <v>95.223437701211935</v>
      </c>
      <c r="AY35">
        <v>1.4419287705623349</v>
      </c>
      <c r="AZ35">
        <v>680.38824092093535</v>
      </c>
      <c r="BA35">
        <v>1828.6451227229693</v>
      </c>
      <c r="BB35">
        <v>230.08740779964606</v>
      </c>
      <c r="BC35">
        <v>959.39574452691875</v>
      </c>
      <c r="BD35">
        <v>137.75293971814926</v>
      </c>
      <c r="BE35">
        <v>33.680320098953864</v>
      </c>
      <c r="BF35">
        <v>87.655426086082073</v>
      </c>
      <c r="BG35">
        <v>8.0997428086035494</v>
      </c>
      <c r="BH35">
        <v>33.185572201824016</v>
      </c>
      <c r="BI35">
        <v>4.2698835096853989</v>
      </c>
      <c r="BJ35">
        <v>8.5525850563615951</v>
      </c>
      <c r="BK35">
        <v>0.72859205093216506</v>
      </c>
      <c r="BL35">
        <v>3.3986717400905708</v>
      </c>
      <c r="BM35">
        <v>0.34461269376728271</v>
      </c>
      <c r="BN35" t="s">
        <v>164</v>
      </c>
      <c r="BO35">
        <v>7.7653417744361679</v>
      </c>
      <c r="BP35">
        <v>19.37959938575985</v>
      </c>
      <c r="BQ35">
        <v>3.5950332859783183</v>
      </c>
      <c r="BR35" s="3">
        <f t="shared" si="11"/>
        <v>4016.1848619349194</v>
      </c>
      <c r="BS35" s="3">
        <f t="shared" si="12"/>
        <v>4111.4082996361312</v>
      </c>
      <c r="BT35" s="7">
        <f t="shared" si="6"/>
        <v>0.98541410266831142</v>
      </c>
      <c r="BU35" s="8">
        <f t="shared" si="7"/>
        <v>135.99567870605406</v>
      </c>
      <c r="BV35" s="9">
        <f t="shared" si="8"/>
        <v>141.31413781090228</v>
      </c>
      <c r="BW35" s="8">
        <f t="shared" si="9"/>
        <v>1.3674985213488877</v>
      </c>
      <c r="BX35" s="8">
        <f t="shared" si="0"/>
        <v>1.1181299830115756</v>
      </c>
      <c r="BY35" s="8">
        <f t="shared" si="1"/>
        <v>0.90218178927908899</v>
      </c>
      <c r="BZ35" s="8">
        <f t="shared" si="2"/>
        <v>0.65656597122435889</v>
      </c>
      <c r="CA35" s="7">
        <f t="shared" si="10"/>
        <v>2.8646216579157318</v>
      </c>
      <c r="CB35" s="3">
        <f t="shared" si="3"/>
        <v>50.708427622445804</v>
      </c>
      <c r="CC35" s="3">
        <f t="shared" si="4"/>
        <v>5.3906592357144394</v>
      </c>
      <c r="CD35" s="7">
        <f t="shared" si="5"/>
        <v>22.301179291007852</v>
      </c>
      <c r="CE35" s="6">
        <v>5.5110635223129609</v>
      </c>
      <c r="CF35" s="6">
        <v>30.783835732893955</v>
      </c>
      <c r="CG35" s="10">
        <v>-142.86536665421681</v>
      </c>
      <c r="CH35" s="5">
        <v>-529.09876920624447</v>
      </c>
      <c r="CI35" s="5">
        <v>842.59820556640625</v>
      </c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</row>
    <row r="36" spans="1:107" x14ac:dyDescent="0.25">
      <c r="A36" t="s">
        <v>165</v>
      </c>
      <c r="B36" t="s">
        <v>66</v>
      </c>
      <c r="C36" t="s">
        <v>150</v>
      </c>
      <c r="D36" t="s">
        <v>151</v>
      </c>
      <c r="E36" s="12" t="s">
        <v>69</v>
      </c>
      <c r="F36" t="s">
        <v>97</v>
      </c>
      <c r="G36" s="6">
        <v>2.1122999999999998</v>
      </c>
      <c r="H36" s="6">
        <v>42.234400000000001</v>
      </c>
      <c r="I36" s="6">
        <v>0</v>
      </c>
      <c r="J36" s="6">
        <v>53.352699999999999</v>
      </c>
      <c r="K36" s="6">
        <v>0.19309999999999999</v>
      </c>
      <c r="L36" s="6">
        <v>3.3399999999999999E-2</v>
      </c>
      <c r="M36" s="6">
        <v>0</v>
      </c>
      <c r="N36" s="6">
        <v>9.4000000000000004E-3</v>
      </c>
      <c r="O36" s="6">
        <v>0</v>
      </c>
      <c r="P36" s="6">
        <v>0</v>
      </c>
      <c r="Q36" s="6">
        <v>0.66139999999999999</v>
      </c>
      <c r="R36" s="6">
        <v>-0.88942751079060944</v>
      </c>
      <c r="S36" s="6">
        <v>0</v>
      </c>
      <c r="T36" s="6">
        <v>97.707372489209391</v>
      </c>
      <c r="U36" s="6">
        <v>9.7087297996457487</v>
      </c>
      <c r="V36" s="6">
        <v>6.3586114384964254E-2</v>
      </c>
      <c r="W36" s="6">
        <v>8.3348226532739145E-3</v>
      </c>
      <c r="X36" s="6">
        <v>0</v>
      </c>
      <c r="Y36" s="6">
        <v>0</v>
      </c>
      <c r="Z36" s="6">
        <v>6.5135010016946562E-2</v>
      </c>
      <c r="AA36" s="6">
        <v>6.0725575139046821</v>
      </c>
      <c r="AB36" s="6">
        <v>0</v>
      </c>
      <c r="AC36" s="6">
        <v>2.2459511119265318E-3</v>
      </c>
      <c r="AD36" s="6">
        <v>1.1345730240511702</v>
      </c>
      <c r="AE36" s="6">
        <v>0</v>
      </c>
      <c r="AF36" s="6">
        <v>0.86542697594882978</v>
      </c>
      <c r="AG36" s="6">
        <v>9.8457857467009333</v>
      </c>
      <c r="AH36" s="6">
        <v>6.0748034650166085</v>
      </c>
      <c r="AI36" t="s">
        <v>166</v>
      </c>
      <c r="AJ36">
        <v>2187.7699105533875</v>
      </c>
      <c r="AK36">
        <v>1127.3257210997781</v>
      </c>
      <c r="AL36">
        <v>0.5885399749232828</v>
      </c>
      <c r="AM36" t="s">
        <v>167</v>
      </c>
      <c r="AN36">
        <v>328.25936975518101</v>
      </c>
      <c r="AO36">
        <v>226791.34958331191</v>
      </c>
      <c r="AP36">
        <v>130.40886580534897</v>
      </c>
      <c r="AQ36">
        <v>425.94487176036449</v>
      </c>
      <c r="AR36">
        <v>381288.87303851644</v>
      </c>
      <c r="AS36">
        <v>380839.53182535357</v>
      </c>
      <c r="AT36">
        <v>15.538294495914885</v>
      </c>
      <c r="AU36">
        <v>168.60097877669949</v>
      </c>
      <c r="AV36">
        <v>768.52306511212794</v>
      </c>
      <c r="AW36">
        <v>5122.331310432467</v>
      </c>
      <c r="AX36">
        <v>132.69998401978663</v>
      </c>
      <c r="AY36">
        <v>1.9396185802554478</v>
      </c>
      <c r="AZ36">
        <v>669.85013754624936</v>
      </c>
      <c r="BA36">
        <v>1961.947623312014</v>
      </c>
      <c r="BB36">
        <v>259.04527176302145</v>
      </c>
      <c r="BC36">
        <v>1144.4869628882293</v>
      </c>
      <c r="BD36">
        <v>177.68512616983838</v>
      </c>
      <c r="BE36">
        <v>45.803298104613098</v>
      </c>
      <c r="BF36">
        <v>116.95858723794895</v>
      </c>
      <c r="BG36">
        <v>10.679071643693867</v>
      </c>
      <c r="BH36">
        <v>44.104827454522578</v>
      </c>
      <c r="BI36">
        <v>5.5405001031855203</v>
      </c>
      <c r="BJ36">
        <v>10.765567194908632</v>
      </c>
      <c r="BK36">
        <v>0.93958781705808458</v>
      </c>
      <c r="BL36">
        <v>4.381498574899374</v>
      </c>
      <c r="BM36">
        <v>0.47018541709409578</v>
      </c>
      <c r="BN36" t="s">
        <v>168</v>
      </c>
      <c r="BO36">
        <v>8.1841954238678642</v>
      </c>
      <c r="BP36">
        <v>17.330209556404608</v>
      </c>
      <c r="BQ36">
        <v>3.2747831673165653</v>
      </c>
      <c r="BR36" s="3">
        <f t="shared" si="11"/>
        <v>4452.6582452272778</v>
      </c>
      <c r="BS36" s="3">
        <f t="shared" si="12"/>
        <v>4585.3582292470646</v>
      </c>
      <c r="BT36" s="7">
        <f t="shared" si="6"/>
        <v>0.98273363146884885</v>
      </c>
      <c r="BU36" s="8">
        <f t="shared" si="7"/>
        <v>103.8562186545409</v>
      </c>
      <c r="BV36" s="9">
        <f t="shared" si="8"/>
        <v>117.60617787059419</v>
      </c>
      <c r="BW36" s="8">
        <f t="shared" si="9"/>
        <v>1.1285859908184626</v>
      </c>
      <c r="BX36" s="8">
        <f t="shared" si="0"/>
        <v>1.1394582979847285</v>
      </c>
      <c r="BY36" s="8">
        <f t="shared" si="1"/>
        <v>0.93521796988944117</v>
      </c>
      <c r="BZ36" s="8">
        <f t="shared" si="2"/>
        <v>0.69894861168661171</v>
      </c>
      <c r="CA36" s="7">
        <f t="shared" si="10"/>
        <v>6.686353360930628</v>
      </c>
      <c r="CB36" s="3">
        <f t="shared" si="3"/>
        <v>38.600843461056385</v>
      </c>
      <c r="CC36" s="3">
        <f t="shared" si="4"/>
        <v>5.2920174164097071</v>
      </c>
      <c r="CD36" s="7">
        <f t="shared" si="5"/>
        <v>23.950903627542672</v>
      </c>
      <c r="CE36" s="6">
        <v>5.7236197317118345</v>
      </c>
      <c r="CF36" s="6">
        <v>29.446881440442088</v>
      </c>
      <c r="CG36" s="10">
        <v>-157.78583849966765</v>
      </c>
      <c r="CH36" s="5">
        <v>-627.64685956230096</v>
      </c>
      <c r="CI36" s="5">
        <v>3195.5040893554688</v>
      </c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</row>
    <row r="37" spans="1:107" x14ac:dyDescent="0.25">
      <c r="A37" t="s">
        <v>169</v>
      </c>
      <c r="B37" t="s">
        <v>66</v>
      </c>
      <c r="C37" t="s">
        <v>150</v>
      </c>
      <c r="D37" t="s">
        <v>68</v>
      </c>
      <c r="E37" s="12" t="s">
        <v>69</v>
      </c>
      <c r="F37" t="s">
        <v>97</v>
      </c>
      <c r="G37" s="6">
        <v>2.1598000000000002</v>
      </c>
      <c r="H37" s="6">
        <v>42.701999999999998</v>
      </c>
      <c r="I37" s="6">
        <v>2.2800000000000001E-2</v>
      </c>
      <c r="J37" s="6">
        <v>54.754800000000003</v>
      </c>
      <c r="K37" s="6">
        <v>0.16300000000000001</v>
      </c>
      <c r="L37" s="6">
        <v>8.6900000000000005E-2</v>
      </c>
      <c r="M37" s="6">
        <v>0</v>
      </c>
      <c r="N37" s="6">
        <v>0</v>
      </c>
      <c r="O37" s="6">
        <v>0.33200000000000002</v>
      </c>
      <c r="P37" s="6">
        <v>0</v>
      </c>
      <c r="Q37" s="6">
        <v>0.69779999999999998</v>
      </c>
      <c r="R37" s="6">
        <v>-0.90942836614380462</v>
      </c>
      <c r="S37" s="6">
        <v>-5.1449534555712273E-3</v>
      </c>
      <c r="T37" s="6">
        <v>100.00462668040063</v>
      </c>
      <c r="U37" s="6">
        <v>9.7766826236836746</v>
      </c>
      <c r="V37" s="6">
        <v>5.2666071650706185E-2</v>
      </c>
      <c r="W37" s="6">
        <v>2.1685511633817465E-2</v>
      </c>
      <c r="X37" s="6">
        <v>0</v>
      </c>
      <c r="Y37" s="6">
        <v>4.6861912280915609E-2</v>
      </c>
      <c r="Z37" s="6">
        <v>6.7428665864664103E-2</v>
      </c>
      <c r="AA37" s="6">
        <v>6.0244420644178973</v>
      </c>
      <c r="AB37" s="6">
        <v>0</v>
      </c>
      <c r="AC37" s="6">
        <v>0</v>
      </c>
      <c r="AD37" s="6">
        <v>1.1382920411159219</v>
      </c>
      <c r="AE37" s="6">
        <v>6.4393057404513723E-3</v>
      </c>
      <c r="AF37" s="6">
        <v>0.85526865314362677</v>
      </c>
      <c r="AG37" s="6">
        <v>9.9653247851137792</v>
      </c>
      <c r="AH37" s="6">
        <v>6.0244420644178973</v>
      </c>
      <c r="AI37" t="s">
        <v>170</v>
      </c>
      <c r="AJ37">
        <v>1123.3528278716053</v>
      </c>
      <c r="AK37">
        <v>627.30551316761409</v>
      </c>
      <c r="AL37" t="s">
        <v>171</v>
      </c>
      <c r="AM37" t="s">
        <v>172</v>
      </c>
      <c r="AN37">
        <v>209.67849656452572</v>
      </c>
      <c r="AO37">
        <v>219729.66120960432</v>
      </c>
      <c r="AP37">
        <v>128.78134762395794</v>
      </c>
      <c r="AQ37">
        <v>317.84567921448075</v>
      </c>
      <c r="AR37">
        <v>391294.5791726106</v>
      </c>
      <c r="AS37">
        <v>395518.74537014985</v>
      </c>
      <c r="AT37">
        <v>14.642910314856309</v>
      </c>
      <c r="AU37">
        <v>118.21991377115113</v>
      </c>
      <c r="AV37">
        <v>361.15675862302544</v>
      </c>
      <c r="AW37">
        <v>5183.6310902925115</v>
      </c>
      <c r="AX37">
        <v>86.053096243754865</v>
      </c>
      <c r="AY37">
        <v>0.76613690854204164</v>
      </c>
      <c r="AZ37">
        <v>688.59976893418718</v>
      </c>
      <c r="BA37">
        <v>1788.6705878346152</v>
      </c>
      <c r="BB37">
        <v>223.19352770793787</v>
      </c>
      <c r="BC37">
        <v>923.7153665135852</v>
      </c>
      <c r="BD37">
        <v>129.68015038317606</v>
      </c>
      <c r="BE37">
        <v>31.537325030602439</v>
      </c>
      <c r="BF37">
        <v>78.190340544404179</v>
      </c>
      <c r="BG37">
        <v>7.0472337825566278</v>
      </c>
      <c r="BH37">
        <v>29.377496190369808</v>
      </c>
      <c r="BI37">
        <v>3.741659157998062</v>
      </c>
      <c r="BJ37">
        <v>7.8902291606249104</v>
      </c>
      <c r="BK37">
        <v>0.69172829812507974</v>
      </c>
      <c r="BL37">
        <v>3.1832193475416588</v>
      </c>
      <c r="BM37">
        <v>0.35851638128079816</v>
      </c>
      <c r="BN37" t="s">
        <v>173</v>
      </c>
      <c r="BO37">
        <v>7.6809576270685564</v>
      </c>
      <c r="BP37">
        <v>16.022199681399268</v>
      </c>
      <c r="BQ37">
        <v>3.0253636796929038</v>
      </c>
      <c r="BR37" s="3">
        <f t="shared" si="11"/>
        <v>3915.8771492670048</v>
      </c>
      <c r="BS37" s="3">
        <f t="shared" si="12"/>
        <v>4001.9302455107595</v>
      </c>
      <c r="BT37" s="7">
        <f t="shared" si="6"/>
        <v>0.98664664893067833</v>
      </c>
      <c r="BU37" s="8">
        <f t="shared" si="7"/>
        <v>146.95279034269831</v>
      </c>
      <c r="BV37" s="9">
        <f t="shared" si="8"/>
        <v>147.580576128974</v>
      </c>
      <c r="BW37" s="8">
        <f t="shared" si="9"/>
        <v>1.4374626141699458</v>
      </c>
      <c r="BX37" s="8">
        <f t="shared" si="0"/>
        <v>1.1038087125428184</v>
      </c>
      <c r="BY37" s="8">
        <f t="shared" si="1"/>
        <v>0.92186905203405811</v>
      </c>
      <c r="BZ37" s="8">
        <f t="shared" si="2"/>
        <v>0.67458230957420906</v>
      </c>
      <c r="CA37" s="7">
        <f t="shared" si="10"/>
        <v>5.3062592684845429</v>
      </c>
      <c r="CB37" s="3">
        <f t="shared" si="3"/>
        <v>60.237589541337435</v>
      </c>
      <c r="CC37" s="3">
        <f t="shared" si="4"/>
        <v>5.2959582310532785</v>
      </c>
      <c r="CD37" s="7">
        <f t="shared" si="5"/>
        <v>22.998646485426196</v>
      </c>
      <c r="CE37" s="6">
        <v>5.4491640595935058</v>
      </c>
      <c r="CF37" s="6">
        <v>31.064693571158912</v>
      </c>
      <c r="CG37" s="10">
        <v>-128.76078288902215</v>
      </c>
      <c r="CH37" s="5">
        <v>-703.7214354579155</v>
      </c>
      <c r="CI37" s="5">
        <v>2395.5494689941406</v>
      </c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</row>
    <row r="38" spans="1:107" x14ac:dyDescent="0.25">
      <c r="A38" t="s">
        <v>174</v>
      </c>
      <c r="B38" t="s">
        <v>66</v>
      </c>
      <c r="C38" t="s">
        <v>150</v>
      </c>
      <c r="D38" t="s">
        <v>68</v>
      </c>
      <c r="E38" s="12" t="s">
        <v>69</v>
      </c>
      <c r="F38" t="s">
        <v>97</v>
      </c>
      <c r="G38" s="6">
        <v>2.3163</v>
      </c>
      <c r="H38" s="6">
        <v>43.148000000000003</v>
      </c>
      <c r="I38" s="6">
        <v>8.0000000000000002E-3</v>
      </c>
      <c r="J38" s="6">
        <v>55.157200000000003</v>
      </c>
      <c r="K38" s="6">
        <v>0.11899999999999999</v>
      </c>
      <c r="L38" s="6">
        <v>1.9400000000000001E-2</v>
      </c>
      <c r="M38" s="6">
        <v>0</v>
      </c>
      <c r="N38" s="6">
        <v>1.5699999999999999E-2</v>
      </c>
      <c r="O38" s="6">
        <v>0</v>
      </c>
      <c r="P38" s="6">
        <v>0.1648</v>
      </c>
      <c r="Q38" s="6">
        <v>0.77100000000000002</v>
      </c>
      <c r="R38" s="6">
        <v>-0.97532592114959471</v>
      </c>
      <c r="S38" s="6">
        <v>-1.8052468265162198E-3</v>
      </c>
      <c r="T38" s="6">
        <v>100.74216883202389</v>
      </c>
      <c r="U38" s="6">
        <v>9.7719910378302881</v>
      </c>
      <c r="V38" s="6">
        <v>3.8150638512878685E-2</v>
      </c>
      <c r="W38" s="6">
        <v>4.8411844153746688E-3</v>
      </c>
      <c r="X38" s="6">
        <v>2.278953276081026E-2</v>
      </c>
      <c r="Y38" s="6">
        <v>0</v>
      </c>
      <c r="Z38" s="6">
        <v>7.3922987182896596E-2</v>
      </c>
      <c r="AA38" s="6">
        <v>6.0400539033729972</v>
      </c>
      <c r="AB38" s="6">
        <v>0</v>
      </c>
      <c r="AC38" s="6">
        <v>3.6521359346597744E-3</v>
      </c>
      <c r="AD38" s="6">
        <v>1.2112854429628841</v>
      </c>
      <c r="AE38" s="6">
        <v>2.2418456811926467E-3</v>
      </c>
      <c r="AF38" s="6">
        <v>0.78647271135592323</v>
      </c>
      <c r="AG38" s="6">
        <v>9.9116953807022483</v>
      </c>
      <c r="AH38" s="6">
        <v>6.0437060393076569</v>
      </c>
      <c r="AI38" t="s">
        <v>175</v>
      </c>
      <c r="AJ38">
        <v>961.21456518275068</v>
      </c>
      <c r="AK38">
        <v>98.146482972393571</v>
      </c>
      <c r="AL38" t="s">
        <v>176</v>
      </c>
      <c r="AM38" t="s">
        <v>177</v>
      </c>
      <c r="AN38">
        <v>264.53937261758966</v>
      </c>
      <c r="AO38">
        <v>226822.44531983903</v>
      </c>
      <c r="AP38">
        <v>117.99984173701452</v>
      </c>
      <c r="AQ38">
        <v>260.16287336880993</v>
      </c>
      <c r="AR38">
        <v>394224.82168330956</v>
      </c>
      <c r="AS38">
        <v>400261.91224292974</v>
      </c>
      <c r="AT38">
        <v>15.092208881567858</v>
      </c>
      <c r="AU38">
        <v>92.71241743353275</v>
      </c>
      <c r="AV38">
        <v>153.15700396175316</v>
      </c>
      <c r="AW38">
        <v>5622.1864808298933</v>
      </c>
      <c r="AX38">
        <v>116.73242741823306</v>
      </c>
      <c r="AY38">
        <v>0.66831569804560276</v>
      </c>
      <c r="AZ38">
        <v>702.57768122780897</v>
      </c>
      <c r="BA38">
        <v>1992.2674251803578</v>
      </c>
      <c r="BB38">
        <v>256.72298454287284</v>
      </c>
      <c r="BC38">
        <v>1097.2904609321104</v>
      </c>
      <c r="BD38">
        <v>164.87201003101012</v>
      </c>
      <c r="BE38">
        <v>40.915350566463658</v>
      </c>
      <c r="BF38">
        <v>101.34908567741522</v>
      </c>
      <c r="BG38">
        <v>9.1723554010195851</v>
      </c>
      <c r="BH38">
        <v>37.841872975901325</v>
      </c>
      <c r="BI38">
        <v>4.8532968617323133</v>
      </c>
      <c r="BJ38">
        <v>10.09700848839174</v>
      </c>
      <c r="BK38">
        <v>0.91207687650288094</v>
      </c>
      <c r="BL38">
        <v>4.2877039879519776</v>
      </c>
      <c r="BM38">
        <v>0.44396796582538678</v>
      </c>
      <c r="BN38" t="s">
        <v>178</v>
      </c>
      <c r="BO38">
        <v>7.7512158292854698</v>
      </c>
      <c r="BP38">
        <v>11.316951402657814</v>
      </c>
      <c r="BQ38">
        <v>2.330653324822507</v>
      </c>
      <c r="BR38" s="3">
        <f t="shared" si="11"/>
        <v>4423.6032807153642</v>
      </c>
      <c r="BS38" s="3">
        <f t="shared" si="12"/>
        <v>4540.3357081335971</v>
      </c>
      <c r="BT38" s="7">
        <f t="shared" si="6"/>
        <v>0.98471646794095147</v>
      </c>
      <c r="BU38" s="8">
        <f t="shared" si="7"/>
        <v>111.31330673237164</v>
      </c>
      <c r="BV38" s="9">
        <f t="shared" si="8"/>
        <v>122.03607759943745</v>
      </c>
      <c r="BW38" s="8">
        <f t="shared" si="9"/>
        <v>1.2346407293789412</v>
      </c>
      <c r="BX38" s="8">
        <f t="shared" si="0"/>
        <v>1.1348952266703176</v>
      </c>
      <c r="BY38" s="8">
        <f t="shared" si="1"/>
        <v>0.93166671343454444</v>
      </c>
      <c r="BZ38" s="8">
        <f t="shared" si="2"/>
        <v>0.70728208342062815</v>
      </c>
      <c r="CA38" s="7">
        <f t="shared" si="10"/>
        <v>1.0586120574706899</v>
      </c>
      <c r="CB38" s="3">
        <f t="shared" si="3"/>
        <v>48.16302209399386</v>
      </c>
      <c r="CC38" s="3">
        <f t="shared" si="4"/>
        <v>4.8556991647480077</v>
      </c>
      <c r="CD38" s="7">
        <f t="shared" si="5"/>
        <v>24.05219189014684</v>
      </c>
      <c r="CE38" s="6">
        <v>5.6607973827441311</v>
      </c>
      <c r="CF38" s="6">
        <v>29.969661361979149</v>
      </c>
      <c r="CG38" s="10">
        <v>-141.0775653175441</v>
      </c>
      <c r="CH38" s="5">
        <v>-733.04113886781852</v>
      </c>
      <c r="CI38" s="5">
        <v>1754.8416137695313</v>
      </c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</row>
    <row r="39" spans="1:107" x14ac:dyDescent="0.25">
      <c r="A39" t="s">
        <v>179</v>
      </c>
      <c r="B39" t="s">
        <v>66</v>
      </c>
      <c r="C39" t="s">
        <v>150</v>
      </c>
      <c r="D39" t="s">
        <v>68</v>
      </c>
      <c r="E39" s="12" t="s">
        <v>69</v>
      </c>
      <c r="F39" t="s">
        <v>97</v>
      </c>
      <c r="G39" s="6">
        <v>2.5179999999999998</v>
      </c>
      <c r="H39" s="6">
        <v>41.7258</v>
      </c>
      <c r="I39" s="6">
        <v>3.5700000000000003E-2</v>
      </c>
      <c r="J39" s="6">
        <v>55.617199999999997</v>
      </c>
      <c r="K39" s="6">
        <v>8.5500000000000007E-2</v>
      </c>
      <c r="L39" s="6">
        <v>1.95E-2</v>
      </c>
      <c r="M39" s="6">
        <v>2.1700000000000001E-2</v>
      </c>
      <c r="N39" s="6">
        <v>6.7000000000000002E-3</v>
      </c>
      <c r="O39" s="6">
        <v>7.9299999999999995E-2</v>
      </c>
      <c r="P39" s="6">
        <v>0.16389999999999999</v>
      </c>
      <c r="Q39" s="6">
        <v>0.6845</v>
      </c>
      <c r="R39" s="6">
        <v>-1.0602558690388459</v>
      </c>
      <c r="S39" s="6">
        <v>-8.0559139633286318E-3</v>
      </c>
      <c r="T39" s="6">
        <v>99.889488216997833</v>
      </c>
      <c r="U39" s="6">
        <v>10.020177609381749</v>
      </c>
      <c r="V39" s="6">
        <v>2.7874456903976507E-2</v>
      </c>
      <c r="W39" s="6">
        <v>4.8661389742168069E-3</v>
      </c>
      <c r="X39" s="6">
        <v>2.3048497395043221E-2</v>
      </c>
      <c r="Y39" s="6">
        <v>1.1294111966685118E-2</v>
      </c>
      <c r="Z39" s="6">
        <v>6.6739666593328389E-2</v>
      </c>
      <c r="AA39" s="6">
        <v>5.9397787268853675</v>
      </c>
      <c r="AB39" s="6">
        <v>3.6490849862004042E-3</v>
      </c>
      <c r="AC39" s="6">
        <v>1.584920688156555E-3</v>
      </c>
      <c r="AD39" s="6">
        <v>1.339037891803009</v>
      </c>
      <c r="AE39" s="6">
        <v>1.0173476674267462E-2</v>
      </c>
      <c r="AF39" s="6">
        <v>0.65078863152272348</v>
      </c>
      <c r="AG39" s="6">
        <v>10.154000481214998</v>
      </c>
      <c r="AH39" s="6">
        <v>5.9450127325597242</v>
      </c>
      <c r="AI39" t="s">
        <v>180</v>
      </c>
      <c r="AJ39">
        <v>860.71958535538943</v>
      </c>
      <c r="AK39">
        <v>33.34807427988143</v>
      </c>
      <c r="AL39" t="s">
        <v>181</v>
      </c>
      <c r="AM39">
        <v>374.46988940533487</v>
      </c>
      <c r="AN39">
        <v>730.09061244153747</v>
      </c>
      <c r="AO39">
        <v>209767.43134826657</v>
      </c>
      <c r="AP39" t="s">
        <v>182</v>
      </c>
      <c r="AQ39">
        <v>249.08789116468577</v>
      </c>
      <c r="AR39">
        <v>397512.41084165481</v>
      </c>
      <c r="AS39">
        <v>391056.38594650268</v>
      </c>
      <c r="AT39">
        <v>12.678816064587428</v>
      </c>
      <c r="AU39">
        <v>73.878774632872194</v>
      </c>
      <c r="AV39">
        <v>47.495879752141235</v>
      </c>
      <c r="AW39">
        <v>5283.2173384732314</v>
      </c>
      <c r="AX39">
        <v>184.07718798458475</v>
      </c>
      <c r="AY39">
        <v>3.948299096024778E-2</v>
      </c>
      <c r="AZ39">
        <v>1080.5350629356776</v>
      </c>
      <c r="BA39">
        <v>3104.7859018908016</v>
      </c>
      <c r="BB39">
        <v>406.42258004359246</v>
      </c>
      <c r="BC39">
        <v>1767.4488434020363</v>
      </c>
      <c r="BD39">
        <v>260.89057993543867</v>
      </c>
      <c r="BE39">
        <v>64.739196998634654</v>
      </c>
      <c r="BF39">
        <v>158.44331733010586</v>
      </c>
      <c r="BG39">
        <v>14.592200811891257</v>
      </c>
      <c r="BH39">
        <v>61.421845636174631</v>
      </c>
      <c r="BI39">
        <v>7.6183208078086624</v>
      </c>
      <c r="BJ39">
        <v>15.555575334065372</v>
      </c>
      <c r="BK39">
        <v>1.4120267829780615</v>
      </c>
      <c r="BL39">
        <v>6.1409700012758508</v>
      </c>
      <c r="BM39">
        <v>0.6633236579934535</v>
      </c>
      <c r="BN39" t="s">
        <v>183</v>
      </c>
      <c r="BO39">
        <v>6.8632024816546435</v>
      </c>
      <c r="BP39">
        <v>5.8242167521975121</v>
      </c>
      <c r="BQ39">
        <v>0.98373409015312019</v>
      </c>
      <c r="BR39" s="3">
        <f t="shared" si="11"/>
        <v>6950.6697455684744</v>
      </c>
      <c r="BS39" s="3">
        <f t="shared" si="12"/>
        <v>7134.7469335530595</v>
      </c>
      <c r="BT39" s="7">
        <f t="shared" si="6"/>
        <v>0.98454763829044456</v>
      </c>
      <c r="BU39" s="8">
        <f t="shared" si="7"/>
        <v>119.53068774082662</v>
      </c>
      <c r="BV39" s="9">
        <f t="shared" si="8"/>
        <v>132.7883832914371</v>
      </c>
      <c r="BW39" s="8">
        <f t="shared" si="9"/>
        <v>1.1788535771075972</v>
      </c>
      <c r="BX39" s="8">
        <f t="shared" si="0"/>
        <v>1.1334725264410692</v>
      </c>
      <c r="BY39" s="8">
        <f t="shared" si="1"/>
        <v>0.93725730156173459</v>
      </c>
      <c r="BZ39" s="8">
        <f t="shared" si="2"/>
        <v>0.70179046714875926</v>
      </c>
      <c r="CA39" s="7">
        <f t="shared" si="10"/>
        <v>0.45138910932942411</v>
      </c>
      <c r="CB39" s="3">
        <f t="shared" si="3"/>
        <v>28.701097601054542</v>
      </c>
      <c r="CC39" s="3">
        <f t="shared" si="4"/>
        <v>5.9205193867897385</v>
      </c>
      <c r="CD39" s="7">
        <f t="shared" si="5"/>
        <v>24.162435873783163</v>
      </c>
      <c r="CE39" s="6">
        <v>6.1027583258144711</v>
      </c>
      <c r="CF39" s="6">
        <v>30.188174922276751</v>
      </c>
      <c r="CG39" s="10">
        <v>-148.85695468751226</v>
      </c>
      <c r="CH39" s="5">
        <v>-699.9287007302446</v>
      </c>
      <c r="CI39" s="5">
        <v>996.8824462890625</v>
      </c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</row>
    <row r="40" spans="1:107" x14ac:dyDescent="0.25">
      <c r="A40" t="s">
        <v>184</v>
      </c>
      <c r="B40" t="s">
        <v>66</v>
      </c>
      <c r="C40" t="s">
        <v>150</v>
      </c>
      <c r="D40" t="s">
        <v>68</v>
      </c>
      <c r="E40" s="12" t="s">
        <v>69</v>
      </c>
      <c r="F40" t="s">
        <v>97</v>
      </c>
      <c r="G40" s="6">
        <v>2.3616000000000001</v>
      </c>
      <c r="H40" s="6">
        <v>41.723399999999998</v>
      </c>
      <c r="I40" s="6">
        <v>1.37E-2</v>
      </c>
      <c r="J40" s="6">
        <v>55.694800000000001</v>
      </c>
      <c r="K40" s="6">
        <v>9.8100000000000007E-2</v>
      </c>
      <c r="L40" s="6">
        <v>1.9599999999999999E-2</v>
      </c>
      <c r="M40" s="6">
        <v>0</v>
      </c>
      <c r="N40" s="6">
        <v>0</v>
      </c>
      <c r="O40" s="6">
        <v>0.14610000000000001</v>
      </c>
      <c r="P40" s="6">
        <v>0.19769999999999999</v>
      </c>
      <c r="Q40" s="6">
        <v>0.62039999999999995</v>
      </c>
      <c r="R40" s="6">
        <v>-0.99440042109695759</v>
      </c>
      <c r="S40" s="6">
        <v>-3.0914851904090264E-3</v>
      </c>
      <c r="T40" s="6">
        <v>99.87810809371264</v>
      </c>
      <c r="U40" s="6">
        <v>10.029041604239382</v>
      </c>
      <c r="V40" s="6">
        <v>3.1965963019906896E-2</v>
      </c>
      <c r="W40" s="6">
        <v>4.8910935330589442E-3</v>
      </c>
      <c r="X40" s="6">
        <v>2.7787457975719406E-2</v>
      </c>
      <c r="Y40" s="6">
        <v>2.0797330960617765E-2</v>
      </c>
      <c r="Z40" s="6">
        <v>6.0458985433089758E-2</v>
      </c>
      <c r="AA40" s="6">
        <v>5.9364084082395623</v>
      </c>
      <c r="AB40" s="6">
        <v>0</v>
      </c>
      <c r="AC40" s="6">
        <v>0</v>
      </c>
      <c r="AD40" s="6">
        <v>1.2552261164551153</v>
      </c>
      <c r="AE40" s="6">
        <v>3.9021164900978509E-3</v>
      </c>
      <c r="AF40" s="6">
        <v>0.74087176705478686</v>
      </c>
      <c r="AG40" s="6">
        <v>10.174942435161775</v>
      </c>
      <c r="AH40" s="6">
        <v>5.9364084082395623</v>
      </c>
      <c r="AI40" t="s">
        <v>185</v>
      </c>
      <c r="BR40" s="3"/>
      <c r="BS40" s="3"/>
      <c r="BT40" s="7" t="str">
        <f t="shared" si="6"/>
        <v/>
      </c>
      <c r="BU40" s="8" t="str">
        <f t="shared" si="7"/>
        <v/>
      </c>
      <c r="BV40" s="9" t="str">
        <f t="shared" si="8"/>
        <v/>
      </c>
      <c r="BW40" s="8" t="str">
        <f t="shared" si="9"/>
        <v/>
      </c>
      <c r="BX40" s="8" t="str">
        <f t="shared" si="0"/>
        <v/>
      </c>
      <c r="BY40" s="8" t="str">
        <f t="shared" si="1"/>
        <v/>
      </c>
      <c r="BZ40" s="8" t="str">
        <f t="shared" si="2"/>
        <v/>
      </c>
      <c r="CA40" s="7" t="str">
        <f t="shared" si="10"/>
        <v/>
      </c>
      <c r="CB40" s="3" t="str">
        <f t="shared" si="3"/>
        <v/>
      </c>
      <c r="CC40" s="3" t="str">
        <f t="shared" si="4"/>
        <v/>
      </c>
      <c r="CD40" s="7" t="str">
        <f t="shared" si="5"/>
        <v/>
      </c>
      <c r="CE40" s="6"/>
      <c r="CF40" s="6"/>
      <c r="CG40" s="10"/>
      <c r="CH40" s="5"/>
      <c r="CI40" s="5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</row>
    <row r="41" spans="1:107" x14ac:dyDescent="0.25">
      <c r="A41" t="s">
        <v>186</v>
      </c>
      <c r="B41" t="s">
        <v>66</v>
      </c>
      <c r="C41" t="s">
        <v>150</v>
      </c>
      <c r="D41" t="s">
        <v>68</v>
      </c>
      <c r="E41" s="12" t="s">
        <v>69</v>
      </c>
      <c r="F41" t="s">
        <v>97</v>
      </c>
      <c r="G41" s="6">
        <v>2.3041</v>
      </c>
      <c r="H41" s="6">
        <v>42.984699999999997</v>
      </c>
      <c r="I41" s="6">
        <v>8.9999999999999993E-3</v>
      </c>
      <c r="J41" s="6">
        <v>55.119</v>
      </c>
      <c r="K41" s="6">
        <v>0.11899999999999999</v>
      </c>
      <c r="L41" s="6">
        <v>1.9599999999999999E-2</v>
      </c>
      <c r="M41" s="6">
        <v>2.9100000000000001E-2</v>
      </c>
      <c r="N41" s="6">
        <v>0</v>
      </c>
      <c r="O41" s="6">
        <v>0</v>
      </c>
      <c r="P41" s="6">
        <v>0</v>
      </c>
      <c r="Q41" s="6">
        <v>0.75109999999999999</v>
      </c>
      <c r="R41" s="6">
        <v>-0.97018885935361621</v>
      </c>
      <c r="S41" s="6">
        <v>-2.0309026798307475E-3</v>
      </c>
      <c r="T41" s="6">
        <v>100.36358023796656</v>
      </c>
      <c r="U41" s="6">
        <v>9.7990279026985672</v>
      </c>
      <c r="V41" s="6">
        <v>3.8282705906170764E-2</v>
      </c>
      <c r="W41" s="6">
        <v>4.8910935330589442E-3</v>
      </c>
      <c r="X41" s="6">
        <v>0</v>
      </c>
      <c r="Y41" s="6">
        <v>0</v>
      </c>
      <c r="Z41" s="6">
        <v>7.226428469314887E-2</v>
      </c>
      <c r="AA41" s="6">
        <v>6.0380243557002702</v>
      </c>
      <c r="AB41" s="6">
        <v>4.828726406224464E-3</v>
      </c>
      <c r="AC41" s="6">
        <v>0</v>
      </c>
      <c r="AD41" s="6">
        <v>1.2090766410640652</v>
      </c>
      <c r="AE41" s="6">
        <v>2.5308071509743762E-3</v>
      </c>
      <c r="AF41" s="6">
        <v>0.78839255178496037</v>
      </c>
      <c r="AG41" s="6">
        <v>9.9144659868309475</v>
      </c>
      <c r="AH41" s="6">
        <v>6.042853082106495</v>
      </c>
      <c r="AI41" t="s">
        <v>187</v>
      </c>
      <c r="BR41" s="3"/>
      <c r="BS41" s="3"/>
      <c r="BT41" s="7" t="str">
        <f t="shared" si="6"/>
        <v/>
      </c>
      <c r="BU41" s="8" t="str">
        <f t="shared" si="7"/>
        <v/>
      </c>
      <c r="BV41" s="9" t="str">
        <f t="shared" si="8"/>
        <v/>
      </c>
      <c r="BW41" s="8" t="str">
        <f t="shared" si="9"/>
        <v/>
      </c>
      <c r="BX41" s="8" t="str">
        <f t="shared" si="0"/>
        <v/>
      </c>
      <c r="BY41" s="8" t="str">
        <f t="shared" si="1"/>
        <v/>
      </c>
      <c r="BZ41" s="8" t="str">
        <f t="shared" si="2"/>
        <v/>
      </c>
      <c r="CA41" s="7" t="str">
        <f t="shared" si="10"/>
        <v/>
      </c>
      <c r="CB41" s="3" t="str">
        <f t="shared" si="3"/>
        <v/>
      </c>
      <c r="CC41" s="3" t="str">
        <f t="shared" si="4"/>
        <v/>
      </c>
      <c r="CD41" s="7" t="str">
        <f t="shared" si="5"/>
        <v/>
      </c>
      <c r="CE41" s="6"/>
      <c r="CF41" s="6"/>
      <c r="CG41" s="10"/>
      <c r="CH41" s="5"/>
      <c r="CI41" s="5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</row>
    <row r="42" spans="1:107" x14ac:dyDescent="0.25">
      <c r="A42" t="s">
        <v>188</v>
      </c>
      <c r="B42" t="s">
        <v>66</v>
      </c>
      <c r="C42" t="s">
        <v>150</v>
      </c>
      <c r="D42" t="s">
        <v>151</v>
      </c>
      <c r="E42" s="12" t="s">
        <v>69</v>
      </c>
      <c r="F42" t="s">
        <v>97</v>
      </c>
      <c r="G42" s="6">
        <v>2.4839000000000002</v>
      </c>
      <c r="H42" s="6">
        <v>42.660899999999998</v>
      </c>
      <c r="I42" s="6">
        <v>0</v>
      </c>
      <c r="J42" s="6">
        <v>55.676699999999997</v>
      </c>
      <c r="K42" s="6">
        <v>9.3299999999999994E-2</v>
      </c>
      <c r="L42" s="6">
        <v>3.5099999999999999E-2</v>
      </c>
      <c r="M42" s="6">
        <v>0</v>
      </c>
      <c r="N42" s="6">
        <v>8.8000000000000005E-3</v>
      </c>
      <c r="O42" s="6">
        <v>0</v>
      </c>
      <c r="P42" s="6">
        <v>9.8500000000000004E-2</v>
      </c>
      <c r="Q42" s="6">
        <v>0.6169</v>
      </c>
      <c r="R42" s="6">
        <v>-1.0458973602484471</v>
      </c>
      <c r="S42" s="6">
        <v>0</v>
      </c>
      <c r="T42" s="6">
        <v>100.62820263975155</v>
      </c>
      <c r="U42" s="6">
        <v>9.9059633837240639</v>
      </c>
      <c r="V42" s="6">
        <v>3.0038543907725177E-2</v>
      </c>
      <c r="W42" s="6">
        <v>8.7590501535902525E-3</v>
      </c>
      <c r="X42" s="6">
        <v>1.3679078058189664E-2</v>
      </c>
      <c r="Y42" s="6">
        <v>0</v>
      </c>
      <c r="Z42" s="6">
        <v>5.9399430863390883E-2</v>
      </c>
      <c r="AA42" s="6">
        <v>5.997255358770067</v>
      </c>
      <c r="AB42" s="6">
        <v>0</v>
      </c>
      <c r="AC42" s="6">
        <v>2.0557596476225375E-3</v>
      </c>
      <c r="AD42" s="6">
        <v>1.3044522365970241</v>
      </c>
      <c r="AE42" s="6">
        <v>0</v>
      </c>
      <c r="AF42" s="6">
        <v>0.69554776340297586</v>
      </c>
      <c r="AG42" s="6">
        <v>10.01783948670696</v>
      </c>
      <c r="AH42" s="6">
        <v>5.9993111184176895</v>
      </c>
      <c r="AI42" t="s">
        <v>189</v>
      </c>
      <c r="AJ42">
        <v>802.44514343570449</v>
      </c>
      <c r="AK42">
        <v>123.80274771098755</v>
      </c>
      <c r="AL42" t="s">
        <v>190</v>
      </c>
      <c r="AM42" t="s">
        <v>191</v>
      </c>
      <c r="AN42">
        <v>286.27354026528269</v>
      </c>
      <c r="AO42">
        <v>227140.75286737533</v>
      </c>
      <c r="AP42">
        <v>116.79513915527521</v>
      </c>
      <c r="AQ42">
        <v>247.4599404722363</v>
      </c>
      <c r="AR42">
        <v>397941.22681883024</v>
      </c>
      <c r="AS42">
        <v>401208.0788374446</v>
      </c>
      <c r="AT42">
        <v>13.895182804362785</v>
      </c>
      <c r="AU42">
        <v>90.61222008143865</v>
      </c>
      <c r="AV42">
        <v>124.43522670052906</v>
      </c>
      <c r="AW42">
        <v>5484.4148829825808</v>
      </c>
      <c r="AX42">
        <v>124.41254290630543</v>
      </c>
      <c r="AY42">
        <v>0.26186185670129652</v>
      </c>
      <c r="AZ42">
        <v>707.64239347721832</v>
      </c>
      <c r="BA42">
        <v>2027.8498455087481</v>
      </c>
      <c r="BB42">
        <v>263.6323319859498</v>
      </c>
      <c r="BC42">
        <v>1124.8433744641909</v>
      </c>
      <c r="BD42">
        <v>167.81124863108653</v>
      </c>
      <c r="BE42">
        <v>41.526698710595866</v>
      </c>
      <c r="BF42">
        <v>104.52188844365918</v>
      </c>
      <c r="BG42">
        <v>9.7097542931578396</v>
      </c>
      <c r="BH42">
        <v>39.986497287509522</v>
      </c>
      <c r="BI42">
        <v>5.1401572838713721</v>
      </c>
      <c r="BJ42">
        <v>10.247936340669058</v>
      </c>
      <c r="BK42">
        <v>0.9178855545724417</v>
      </c>
      <c r="BL42">
        <v>4.2101818738909458</v>
      </c>
      <c r="BM42">
        <v>0.43516126736992899</v>
      </c>
      <c r="BN42" t="s">
        <v>192</v>
      </c>
      <c r="BO42">
        <v>7.4377353778991928</v>
      </c>
      <c r="BP42">
        <v>9.4438795964937565</v>
      </c>
      <c r="BQ42">
        <v>1.9782049170142157</v>
      </c>
      <c r="BR42" s="3">
        <f t="shared" si="11"/>
        <v>4508.4753551224903</v>
      </c>
      <c r="BS42" s="3">
        <f t="shared" si="12"/>
        <v>4632.8878980287955</v>
      </c>
      <c r="BT42" s="7">
        <f t="shared" si="6"/>
        <v>0.98433005210491564</v>
      </c>
      <c r="BU42" s="8">
        <f t="shared" si="7"/>
        <v>114.18012539653556</v>
      </c>
      <c r="BV42" s="9">
        <f t="shared" si="8"/>
        <v>126.50285829525151</v>
      </c>
      <c r="BW42" s="8">
        <f t="shared" si="9"/>
        <v>1.2130805576186321</v>
      </c>
      <c r="BX42" s="8">
        <f t="shared" si="0"/>
        <v>1.1358401694107072</v>
      </c>
      <c r="BY42" s="8">
        <f t="shared" si="1"/>
        <v>0.92293461615020289</v>
      </c>
      <c r="BZ42" s="8">
        <f t="shared" si="2"/>
        <v>0.71234582582560357</v>
      </c>
      <c r="CA42" s="7">
        <f t="shared" si="10"/>
        <v>1.3662919592933334</v>
      </c>
      <c r="CB42" s="3">
        <f t="shared" si="3"/>
        <v>44.082491643249114</v>
      </c>
      <c r="CC42" s="3">
        <f t="shared" si="4"/>
        <v>4.7739642719864346</v>
      </c>
      <c r="CD42" s="7">
        <f t="shared" si="5"/>
        <v>24.20403424165313</v>
      </c>
      <c r="CE42" s="6">
        <v>5.6821151726273298</v>
      </c>
      <c r="CF42" s="6">
        <v>30.032444989668726</v>
      </c>
      <c r="CG42" s="10">
        <v>-147.34580040814251</v>
      </c>
      <c r="CH42" s="5">
        <v>-655.08466245565796</v>
      </c>
      <c r="CI42" s="5">
        <v>922.72317504882813</v>
      </c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</row>
    <row r="43" spans="1:107" x14ac:dyDescent="0.25">
      <c r="A43" t="s">
        <v>193</v>
      </c>
      <c r="B43" t="s">
        <v>66</v>
      </c>
      <c r="C43" t="s">
        <v>150</v>
      </c>
      <c r="D43" t="s">
        <v>151</v>
      </c>
      <c r="E43" s="12" t="s">
        <v>69</v>
      </c>
      <c r="F43" t="s">
        <v>97</v>
      </c>
      <c r="G43" s="6">
        <v>2.5901999999999998</v>
      </c>
      <c r="H43" s="6">
        <v>42.576700000000002</v>
      </c>
      <c r="I43" s="6">
        <v>4.0099999999999997E-2</v>
      </c>
      <c r="J43" s="6">
        <v>55.890500000000003</v>
      </c>
      <c r="K43" s="6">
        <v>0.11</v>
      </c>
      <c r="L43" s="6">
        <v>0.88470000000000004</v>
      </c>
      <c r="M43" s="6">
        <v>0</v>
      </c>
      <c r="N43" s="6">
        <v>0</v>
      </c>
      <c r="O43" s="6">
        <v>0.1862</v>
      </c>
      <c r="P43" s="6">
        <v>0</v>
      </c>
      <c r="Q43" s="6">
        <v>0.58609999999999995</v>
      </c>
      <c r="R43" s="6">
        <v>-1.0906571691757025</v>
      </c>
      <c r="S43" s="6">
        <v>-9.0487997179125521E-3</v>
      </c>
      <c r="T43" s="6">
        <v>101.76479403110639</v>
      </c>
      <c r="U43" s="6">
        <v>9.8545686142907858</v>
      </c>
      <c r="V43" s="6">
        <v>3.5096702075695804E-2</v>
      </c>
      <c r="W43" s="6">
        <v>0.22077298207639021</v>
      </c>
      <c r="X43" s="6">
        <v>0</v>
      </c>
      <c r="Y43" s="6">
        <v>2.5953259097433005E-2</v>
      </c>
      <c r="Z43" s="6">
        <v>5.592624048667872E-2</v>
      </c>
      <c r="AA43" s="6">
        <v>5.9315871574308074</v>
      </c>
      <c r="AB43" s="6">
        <v>0</v>
      </c>
      <c r="AC43" s="6">
        <v>0</v>
      </c>
      <c r="AD43" s="6">
        <v>1.3480430578462956</v>
      </c>
      <c r="AE43" s="6">
        <v>1.1183529157681444E-2</v>
      </c>
      <c r="AF43" s="6">
        <v>0.64077341299602297</v>
      </c>
      <c r="AG43" s="6">
        <v>10.192317798026984</v>
      </c>
      <c r="AH43" s="6">
        <v>5.9315871574308074</v>
      </c>
      <c r="AI43" t="s">
        <v>194</v>
      </c>
      <c r="AJ43">
        <v>828.97217983084306</v>
      </c>
      <c r="AK43">
        <v>433.10782386887365</v>
      </c>
      <c r="AL43">
        <v>0.21099657045435302</v>
      </c>
      <c r="AM43" t="s">
        <v>195</v>
      </c>
      <c r="AN43">
        <v>267.35717494383186</v>
      </c>
      <c r="AO43">
        <v>222880.58038075344</v>
      </c>
      <c r="AP43">
        <v>96.1437560734295</v>
      </c>
      <c r="AQ43">
        <v>270.1488656949935</v>
      </c>
      <c r="AR43">
        <v>399442.08273894439</v>
      </c>
      <c r="AS43">
        <v>392434.40239733388</v>
      </c>
      <c r="AT43">
        <v>14.043551438327748</v>
      </c>
      <c r="AU43">
        <v>109.01713445443701</v>
      </c>
      <c r="AV43">
        <v>249.82487487028288</v>
      </c>
      <c r="AW43">
        <v>5368.17788288066</v>
      </c>
      <c r="AX43">
        <v>109.72614007893722</v>
      </c>
      <c r="AY43">
        <v>0.29893420516666103</v>
      </c>
      <c r="AZ43">
        <v>670.04473869546496</v>
      </c>
      <c r="BA43">
        <v>1911.8315255864854</v>
      </c>
      <c r="BB43">
        <v>240.27874098343386</v>
      </c>
      <c r="BC43">
        <v>1017.7135671947199</v>
      </c>
      <c r="BD43">
        <v>153.00364681575294</v>
      </c>
      <c r="BE43">
        <v>37.042570152635747</v>
      </c>
      <c r="BF43">
        <v>95.768153187693017</v>
      </c>
      <c r="BG43">
        <v>8.8044009614367837</v>
      </c>
      <c r="BH43">
        <v>36.134858537402295</v>
      </c>
      <c r="BI43">
        <v>4.5861388381705845</v>
      </c>
      <c r="BJ43">
        <v>8.9745103014634662</v>
      </c>
      <c r="BK43">
        <v>0.7886918063606625</v>
      </c>
      <c r="BL43">
        <v>3.6821504530788634</v>
      </c>
      <c r="BM43">
        <v>0.39198683408887219</v>
      </c>
      <c r="BN43">
        <v>1.7676165513431777E-2</v>
      </c>
      <c r="BO43">
        <v>7.6080870303018679</v>
      </c>
      <c r="BP43">
        <v>11.253398204923824</v>
      </c>
      <c r="BQ43">
        <v>2.2060349710378175</v>
      </c>
      <c r="BR43" s="3">
        <f t="shared" si="11"/>
        <v>4189.0456803481875</v>
      </c>
      <c r="BS43" s="3">
        <f t="shared" si="12"/>
        <v>4298.771820427125</v>
      </c>
      <c r="BT43" s="7">
        <f t="shared" si="6"/>
        <v>0.98487418315124797</v>
      </c>
      <c r="BU43" s="8">
        <f t="shared" si="7"/>
        <v>123.6174559499248</v>
      </c>
      <c r="BV43" s="9">
        <f t="shared" si="8"/>
        <v>136.36832005702095</v>
      </c>
      <c r="BW43" s="8">
        <f t="shared" si="9"/>
        <v>1.2695391298729042</v>
      </c>
      <c r="BX43" s="8">
        <f t="shared" si="0"/>
        <v>1.1527303580742643</v>
      </c>
      <c r="BY43" s="8">
        <f t="shared" si="1"/>
        <v>0.90073564853476384</v>
      </c>
      <c r="BZ43" s="8">
        <f t="shared" si="2"/>
        <v>0.700863230338723</v>
      </c>
      <c r="CA43" s="7">
        <f t="shared" si="10"/>
        <v>3.9728417558974476</v>
      </c>
      <c r="CB43" s="3">
        <f t="shared" si="3"/>
        <v>48.923418603978789</v>
      </c>
      <c r="CC43" s="3">
        <f t="shared" si="4"/>
        <v>5.1011875843607877</v>
      </c>
      <c r="CD43" s="7">
        <f t="shared" si="5"/>
        <v>23.925603639750925</v>
      </c>
      <c r="CE43" s="6">
        <v>5.5804008811150654</v>
      </c>
      <c r="CF43" s="6">
        <v>30.395908466934571</v>
      </c>
      <c r="CG43" s="10">
        <v>-146.94082129756259</v>
      </c>
      <c r="CH43" s="5">
        <v>-634.66768540274643</v>
      </c>
      <c r="CI43" s="5">
        <v>2357.7194213867188</v>
      </c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</row>
    <row r="44" spans="1:107" x14ac:dyDescent="0.25">
      <c r="A44" t="s">
        <v>196</v>
      </c>
      <c r="B44" t="s">
        <v>66</v>
      </c>
      <c r="C44" t="s">
        <v>150</v>
      </c>
      <c r="D44" t="s">
        <v>151</v>
      </c>
      <c r="E44" s="12" t="s">
        <v>69</v>
      </c>
      <c r="F44" t="s">
        <v>97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t="s">
        <v>197</v>
      </c>
      <c r="AJ44">
        <v>1178.9220788626642</v>
      </c>
      <c r="AK44">
        <v>113.51714830566337</v>
      </c>
      <c r="AL44">
        <v>0.22297022623850543</v>
      </c>
      <c r="AM44" t="s">
        <v>198</v>
      </c>
      <c r="AN44">
        <v>275.96117514760857</v>
      </c>
      <c r="AO44">
        <v>218997.42209993946</v>
      </c>
      <c r="AP44">
        <v>117.53539619966047</v>
      </c>
      <c r="AQ44">
        <v>432.34518319540075</v>
      </c>
      <c r="AR44">
        <v>396940.65620542085</v>
      </c>
      <c r="AS44">
        <v>385981.0656133978</v>
      </c>
      <c r="AT44">
        <v>13.141944074679484</v>
      </c>
      <c r="AU44">
        <v>94.275307682744454</v>
      </c>
      <c r="AV44">
        <v>176.35140536332162</v>
      </c>
      <c r="AW44">
        <v>5139.8058021013321</v>
      </c>
      <c r="AX44">
        <v>90.727402310455318</v>
      </c>
      <c r="AY44">
        <v>1.1017634940533192</v>
      </c>
      <c r="AZ44">
        <v>652.37962595656541</v>
      </c>
      <c r="BA44">
        <v>1744.4058985686547</v>
      </c>
      <c r="BB44">
        <v>214.31995455634544</v>
      </c>
      <c r="BC44">
        <v>886.66636483179968</v>
      </c>
      <c r="BD44">
        <v>128.09373741954462</v>
      </c>
      <c r="BE44">
        <v>31.28837060056123</v>
      </c>
      <c r="BF44">
        <v>81.868904001544308</v>
      </c>
      <c r="BG44">
        <v>7.4201524105308083</v>
      </c>
      <c r="BH44">
        <v>29.786463133880062</v>
      </c>
      <c r="BI44">
        <v>3.9274289307812471</v>
      </c>
      <c r="BJ44">
        <v>7.8144084801806217</v>
      </c>
      <c r="BK44">
        <v>0.65440179016091771</v>
      </c>
      <c r="BL44">
        <v>3.3930896354952336</v>
      </c>
      <c r="BM44">
        <v>0.38062267732030164</v>
      </c>
      <c r="BN44" t="s">
        <v>199</v>
      </c>
      <c r="BO44">
        <v>7.6315797703204549</v>
      </c>
      <c r="BP44">
        <v>14.164213901010733</v>
      </c>
      <c r="BQ44">
        <v>2.6661869778497667</v>
      </c>
      <c r="BR44" s="3">
        <f t="shared" si="11"/>
        <v>3792.3994229933646</v>
      </c>
      <c r="BS44" s="3">
        <f t="shared" si="12"/>
        <v>3883.1268253038197</v>
      </c>
      <c r="BT44" s="7">
        <f t="shared" si="6"/>
        <v>0.98592538361473037</v>
      </c>
      <c r="BU44" s="8">
        <f t="shared" si="7"/>
        <v>130.61185179148507</v>
      </c>
      <c r="BV44" s="9">
        <f t="shared" si="8"/>
        <v>135.02606626150182</v>
      </c>
      <c r="BW44" s="8">
        <f t="shared" si="9"/>
        <v>1.4187569741731076</v>
      </c>
      <c r="BX44" s="8">
        <f t="shared" si="0"/>
        <v>1.1286355721433057</v>
      </c>
      <c r="BY44" s="8">
        <f t="shared" si="1"/>
        <v>0.89932609823417198</v>
      </c>
      <c r="BZ44" s="8">
        <f t="shared" si="2"/>
        <v>0.68616532431711841</v>
      </c>
      <c r="CA44" s="7">
        <f t="shared" si="10"/>
        <v>1.2041026552538192</v>
      </c>
      <c r="CB44" s="3">
        <f t="shared" si="3"/>
        <v>56.651085242292083</v>
      </c>
      <c r="CC44" s="3">
        <f t="shared" si="4"/>
        <v>5.31253584939265</v>
      </c>
      <c r="CD44" s="7">
        <f t="shared" si="5"/>
        <v>23.100966028787632</v>
      </c>
      <c r="CE44" s="6">
        <v>5.4526616833492065</v>
      </c>
      <c r="CF44" s="6">
        <v>30.605030171420879</v>
      </c>
      <c r="CG44" s="10">
        <v>-130.98584567265311</v>
      </c>
      <c r="CH44" s="5">
        <v>-699.32261577242025</v>
      </c>
      <c r="CI44" s="5">
        <v>4629.6009216308594</v>
      </c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</row>
    <row r="45" spans="1:107" x14ac:dyDescent="0.25">
      <c r="A45" t="s">
        <v>200</v>
      </c>
      <c r="B45" t="s">
        <v>66</v>
      </c>
      <c r="C45" t="s">
        <v>150</v>
      </c>
      <c r="D45" t="s">
        <v>151</v>
      </c>
      <c r="E45" s="12" t="s">
        <v>69</v>
      </c>
      <c r="F45" t="s">
        <v>97</v>
      </c>
      <c r="G45" s="6">
        <v>2.2052999999999998</v>
      </c>
      <c r="H45" s="6">
        <v>43.304699999999997</v>
      </c>
      <c r="I45" s="6">
        <v>1.9E-3</v>
      </c>
      <c r="J45" s="6">
        <v>56.134799999999998</v>
      </c>
      <c r="K45" s="6">
        <v>0.1479</v>
      </c>
      <c r="L45" s="6">
        <v>0.42330000000000001</v>
      </c>
      <c r="M45" s="6">
        <v>0</v>
      </c>
      <c r="N45" s="6">
        <v>2.7900000000000001E-2</v>
      </c>
      <c r="O45" s="6">
        <v>9.2600000000000002E-2</v>
      </c>
      <c r="P45" s="6">
        <v>0.1149</v>
      </c>
      <c r="Q45" s="6">
        <v>0.65180000000000005</v>
      </c>
      <c r="R45" s="6">
        <v>-0.9285870802189703</v>
      </c>
      <c r="S45" s="6">
        <v>-4.2874612129760226E-4</v>
      </c>
      <c r="T45" s="6">
        <v>102.17608417365972</v>
      </c>
      <c r="U45" s="6">
        <v>9.8146359986913563</v>
      </c>
      <c r="V45" s="6">
        <v>4.6793355895346493E-2</v>
      </c>
      <c r="W45" s="6">
        <v>0.10563264757876792</v>
      </c>
      <c r="X45" s="6">
        <v>1.5680482124498008E-2</v>
      </c>
      <c r="Y45" s="6">
        <v>1.2798692569885705E-2</v>
      </c>
      <c r="Z45" s="6">
        <v>6.1673792517904683E-2</v>
      </c>
      <c r="AA45" s="6">
        <v>5.9824123979544286</v>
      </c>
      <c r="AB45" s="6">
        <v>0</v>
      </c>
      <c r="AC45" s="6">
        <v>6.404904430676376E-3</v>
      </c>
      <c r="AD45" s="6">
        <v>1.1381002990107711</v>
      </c>
      <c r="AE45" s="6">
        <v>5.2544891246315861E-4</v>
      </c>
      <c r="AF45" s="6">
        <v>0.86137425207676566</v>
      </c>
      <c r="AG45" s="6">
        <v>10.057214969377759</v>
      </c>
      <c r="AH45" s="6">
        <v>5.9888173023851046</v>
      </c>
      <c r="AI45" t="s">
        <v>201</v>
      </c>
      <c r="AJ45">
        <v>1154.2772743726337</v>
      </c>
      <c r="AK45">
        <v>530.75837709628047</v>
      </c>
      <c r="AL45">
        <v>0.28385634962888945</v>
      </c>
      <c r="AM45" t="s">
        <v>202</v>
      </c>
      <c r="AN45">
        <v>260.88524692389427</v>
      </c>
      <c r="AO45">
        <v>225670.88260698563</v>
      </c>
      <c r="AP45">
        <v>109.24754706915913</v>
      </c>
      <c r="AQ45">
        <v>358.4470226557134</v>
      </c>
      <c r="AR45">
        <v>401157.34664764622</v>
      </c>
      <c r="AS45">
        <v>401804.74257113878</v>
      </c>
      <c r="AT45">
        <v>13.561139785763457</v>
      </c>
      <c r="AU45">
        <v>117.6124250187808</v>
      </c>
      <c r="AV45">
        <v>335.4106135379061</v>
      </c>
      <c r="AW45">
        <v>5151.4515255745609</v>
      </c>
      <c r="AX45">
        <v>96.612005846174014</v>
      </c>
      <c r="AY45">
        <v>1.0504226719019809</v>
      </c>
      <c r="AZ45">
        <v>680.85415148483708</v>
      </c>
      <c r="BA45">
        <v>1878.7782775858134</v>
      </c>
      <c r="BB45">
        <v>231.57983352166775</v>
      </c>
      <c r="BC45">
        <v>966.91195808734005</v>
      </c>
      <c r="BD45">
        <v>141.27296543903913</v>
      </c>
      <c r="BE45">
        <v>34.322354276255318</v>
      </c>
      <c r="BF45">
        <v>86.775975428776448</v>
      </c>
      <c r="BG45">
        <v>7.9687268422756521</v>
      </c>
      <c r="BH45">
        <v>33.481997178996899</v>
      </c>
      <c r="BI45">
        <v>4.1972390274932412</v>
      </c>
      <c r="BJ45">
        <v>8.4699111558915714</v>
      </c>
      <c r="BK45">
        <v>0.73744545760104419</v>
      </c>
      <c r="BL45">
        <v>3.5690380211217971</v>
      </c>
      <c r="BM45">
        <v>0.3584836996306856</v>
      </c>
      <c r="BN45" t="s">
        <v>203</v>
      </c>
      <c r="BO45">
        <v>8.1383494706993744</v>
      </c>
      <c r="BP45">
        <v>14.798220741776065</v>
      </c>
      <c r="BQ45">
        <v>2.7047926782303571</v>
      </c>
      <c r="BR45" s="3">
        <f t="shared" si="11"/>
        <v>4079.2783572067406</v>
      </c>
      <c r="BS45" s="3">
        <f t="shared" si="12"/>
        <v>4175.8903630529148</v>
      </c>
      <c r="BT45" s="7">
        <f t="shared" si="6"/>
        <v>0.9855898920751115</v>
      </c>
      <c r="BU45" s="8">
        <f t="shared" si="7"/>
        <v>129.59267228316111</v>
      </c>
      <c r="BV45" s="9">
        <f t="shared" si="8"/>
        <v>138.25783668372915</v>
      </c>
      <c r="BW45" s="8">
        <f t="shared" si="9"/>
        <v>1.3577975248219032</v>
      </c>
      <c r="BX45" s="8">
        <f t="shared" si="0"/>
        <v>1.1446845027401458</v>
      </c>
      <c r="BY45" s="8">
        <f t="shared" si="1"/>
        <v>0.91244243227801847</v>
      </c>
      <c r="BZ45" s="8">
        <f t="shared" si="2"/>
        <v>0.67120169127758511</v>
      </c>
      <c r="CA45" s="7">
        <f t="shared" si="10"/>
        <v>4.5127747090626436</v>
      </c>
      <c r="CB45" s="3">
        <f t="shared" si="3"/>
        <v>53.321028587034213</v>
      </c>
      <c r="CC45" s="3">
        <f t="shared" si="4"/>
        <v>5.4711109139270437</v>
      </c>
      <c r="CD45" s="7">
        <f t="shared" si="5"/>
        <v>23.017989972297233</v>
      </c>
      <c r="CE45" s="6">
        <v>5.5205490794259902</v>
      </c>
      <c r="CF45" s="6">
        <v>30.73990107035706</v>
      </c>
      <c r="CG45" s="10">
        <v>-139.33635582504621</v>
      </c>
      <c r="CH45" s="5">
        <v>-614.99879577892352</v>
      </c>
      <c r="CI45" s="5">
        <v>1333.6701354980469</v>
      </c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</row>
    <row r="46" spans="1:107" x14ac:dyDescent="0.25">
      <c r="A46" t="s">
        <v>204</v>
      </c>
      <c r="B46" t="s">
        <v>66</v>
      </c>
      <c r="C46" t="s">
        <v>150</v>
      </c>
      <c r="D46" t="s">
        <v>151</v>
      </c>
      <c r="E46" s="12" t="s">
        <v>69</v>
      </c>
      <c r="F46" t="s">
        <v>97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t="s">
        <v>205</v>
      </c>
      <c r="AJ46">
        <v>1167.2848363179667</v>
      </c>
      <c r="AK46">
        <v>835.60444230164478</v>
      </c>
      <c r="AL46">
        <v>0.67282730471976693</v>
      </c>
      <c r="AM46" t="s">
        <v>206</v>
      </c>
      <c r="AN46">
        <v>342.73119532155226</v>
      </c>
      <c r="AO46">
        <v>221437.94818408508</v>
      </c>
      <c r="AP46">
        <v>97.660677878486666</v>
      </c>
      <c r="AQ46">
        <v>370.99068145654826</v>
      </c>
      <c r="AR46">
        <v>393295.72039942938</v>
      </c>
      <c r="AS46">
        <v>390218.22389866988</v>
      </c>
      <c r="AT46">
        <v>13.164465788802122</v>
      </c>
      <c r="AU46">
        <v>121.18673722649825</v>
      </c>
      <c r="AV46">
        <v>403.19622045619229</v>
      </c>
      <c r="AW46">
        <v>5222.9495184534753</v>
      </c>
      <c r="AX46">
        <v>113.18002096995058</v>
      </c>
      <c r="AY46">
        <v>1.1948316579068217</v>
      </c>
      <c r="AZ46">
        <v>679.14861416851352</v>
      </c>
      <c r="BA46">
        <v>1922.1506553017343</v>
      </c>
      <c r="BB46">
        <v>248.85146004766966</v>
      </c>
      <c r="BC46">
        <v>1061.9865092483544</v>
      </c>
      <c r="BD46">
        <v>155.58791320580212</v>
      </c>
      <c r="BE46">
        <v>40.077613856269771</v>
      </c>
      <c r="BF46">
        <v>99.998665574374513</v>
      </c>
      <c r="BG46">
        <v>9.2290712617968431</v>
      </c>
      <c r="BH46">
        <v>37.443029685077285</v>
      </c>
      <c r="BI46">
        <v>4.8634150135472609</v>
      </c>
      <c r="BJ46">
        <v>9.4847950875977851</v>
      </c>
      <c r="BK46">
        <v>0.83400334268943721</v>
      </c>
      <c r="BL46">
        <v>3.9363908550750821</v>
      </c>
      <c r="BM46">
        <v>0.41079872551663943</v>
      </c>
      <c r="BN46">
        <v>1.115485727305666E-2</v>
      </c>
      <c r="BO46">
        <v>7.8964200794462238</v>
      </c>
      <c r="BP46">
        <v>13.006967943101058</v>
      </c>
      <c r="BQ46">
        <v>2.6428222619564967</v>
      </c>
      <c r="BR46" s="3">
        <f t="shared" si="11"/>
        <v>4274.0029353740183</v>
      </c>
      <c r="BS46" s="3">
        <f t="shared" si="12"/>
        <v>4387.1829563439687</v>
      </c>
      <c r="BT46" s="7">
        <f t="shared" si="6"/>
        <v>0.98451065547396344</v>
      </c>
      <c r="BU46" s="8">
        <f t="shared" si="7"/>
        <v>117.20445902496041</v>
      </c>
      <c r="BV46" s="9">
        <f t="shared" si="8"/>
        <v>128.24918423482089</v>
      </c>
      <c r="BW46" s="8">
        <f t="shared" si="9"/>
        <v>1.2331436562463176</v>
      </c>
      <c r="BX46" s="8">
        <f t="shared" si="0"/>
        <v>1.1311562634276484</v>
      </c>
      <c r="BY46" s="8">
        <f t="shared" si="1"/>
        <v>0.94574599936524006</v>
      </c>
      <c r="BZ46" s="8">
        <f t="shared" si="2"/>
        <v>0.68749990902335512</v>
      </c>
      <c r="CA46" s="7">
        <f t="shared" si="10"/>
        <v>6.8951806231064579</v>
      </c>
      <c r="CB46" s="3">
        <f t="shared" si="3"/>
        <v>46.147274701779516</v>
      </c>
      <c r="CC46" s="3">
        <f t="shared" si="4"/>
        <v>4.9216203943552088</v>
      </c>
      <c r="CD46" s="7">
        <f t="shared" si="5"/>
        <v>23.271717641756368</v>
      </c>
      <c r="CE46" s="6">
        <v>5.6206063959143391</v>
      </c>
      <c r="CF46" s="6">
        <v>30.152516918613589</v>
      </c>
      <c r="CG46" s="10">
        <v>-147.23327094493936</v>
      </c>
      <c r="CH46" s="5">
        <v>-639.26013676663933</v>
      </c>
      <c r="CI46" s="5">
        <v>1751.0838623046875</v>
      </c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</row>
    <row r="47" spans="1:107" x14ac:dyDescent="0.25">
      <c r="A47" t="s">
        <v>207</v>
      </c>
      <c r="B47" t="s">
        <v>66</v>
      </c>
      <c r="C47" t="s">
        <v>150</v>
      </c>
      <c r="D47" t="s">
        <v>68</v>
      </c>
      <c r="E47" s="13" t="s">
        <v>69</v>
      </c>
      <c r="F47" t="s">
        <v>97</v>
      </c>
      <c r="G47" s="6">
        <v>1.7579</v>
      </c>
      <c r="H47" s="6">
        <v>42.139800000000001</v>
      </c>
      <c r="I47" s="6">
        <v>2.6700000000000002E-2</v>
      </c>
      <c r="J47" s="6">
        <v>54.499000000000002</v>
      </c>
      <c r="K47" s="6">
        <v>0.1658</v>
      </c>
      <c r="L47" s="6">
        <v>3.5299999999999998E-2</v>
      </c>
      <c r="M47" s="6">
        <v>0</v>
      </c>
      <c r="N47" s="6">
        <v>2.3199999999999998E-2</v>
      </c>
      <c r="O47" s="6">
        <v>0</v>
      </c>
      <c r="P47" s="6">
        <v>3.2800000000000003E-2</v>
      </c>
      <c r="Q47" s="6">
        <v>0.61960000000000004</v>
      </c>
      <c r="R47" s="6">
        <v>-0.74020007632382356</v>
      </c>
      <c r="S47" s="6">
        <v>-6.0250112834978843E-3</v>
      </c>
      <c r="T47" s="6">
        <v>98.553874912392672</v>
      </c>
      <c r="U47" s="6">
        <v>9.8473247892844995</v>
      </c>
      <c r="V47" s="6">
        <v>5.421110454982897E-2</v>
      </c>
      <c r="W47" s="6">
        <v>8.808959271274527E-3</v>
      </c>
      <c r="X47" s="6">
        <v>4.6259500375434538E-3</v>
      </c>
      <c r="Y47" s="6">
        <v>0</v>
      </c>
      <c r="Z47" s="6">
        <v>6.0587832972760949E-2</v>
      </c>
      <c r="AA47" s="6">
        <v>6.0161893252696652</v>
      </c>
      <c r="AB47" s="6">
        <v>0</v>
      </c>
      <c r="AC47" s="6">
        <v>5.5040725105785651E-3</v>
      </c>
      <c r="AD47" s="6">
        <v>0.93755064568138569</v>
      </c>
      <c r="AE47" s="6">
        <v>7.6309018751355776E-3</v>
      </c>
      <c r="AF47" s="6">
        <v>1.0548184524434789</v>
      </c>
      <c r="AG47" s="6">
        <v>9.9755586361159061</v>
      </c>
      <c r="AH47" s="6">
        <v>6.0216933977802434</v>
      </c>
      <c r="AI47" t="s">
        <v>208</v>
      </c>
      <c r="BR47" s="3"/>
      <c r="BS47" s="3"/>
      <c r="BT47" s="7" t="str">
        <f t="shared" si="6"/>
        <v/>
      </c>
      <c r="BU47" s="8" t="str">
        <f t="shared" si="7"/>
        <v/>
      </c>
      <c r="BV47" s="9" t="str">
        <f t="shared" si="8"/>
        <v/>
      </c>
      <c r="BW47" s="8" t="str">
        <f t="shared" si="9"/>
        <v/>
      </c>
      <c r="BX47" s="8" t="str">
        <f t="shared" si="0"/>
        <v/>
      </c>
      <c r="BY47" s="8" t="str">
        <f t="shared" si="1"/>
        <v/>
      </c>
      <c r="BZ47" s="8" t="str">
        <f t="shared" si="2"/>
        <v/>
      </c>
      <c r="CA47" s="7" t="str">
        <f t="shared" si="10"/>
        <v/>
      </c>
      <c r="CB47" s="3" t="str">
        <f t="shared" si="3"/>
        <v/>
      </c>
      <c r="CC47" s="3" t="str">
        <f t="shared" si="4"/>
        <v/>
      </c>
      <c r="CD47" s="7" t="str">
        <f t="shared" si="5"/>
        <v/>
      </c>
      <c r="CE47" s="6"/>
      <c r="CF47" s="6"/>
      <c r="CG47" s="10"/>
      <c r="CH47" s="5"/>
      <c r="CI47" s="5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</row>
    <row r="48" spans="1:107" x14ac:dyDescent="0.25">
      <c r="A48" t="s">
        <v>210</v>
      </c>
      <c r="B48" t="s">
        <v>66</v>
      </c>
      <c r="C48" t="s">
        <v>150</v>
      </c>
      <c r="D48" t="s">
        <v>68</v>
      </c>
      <c r="E48" s="13" t="s">
        <v>69</v>
      </c>
      <c r="F48" t="s">
        <v>97</v>
      </c>
      <c r="G48" s="6">
        <v>2.2448999999999999</v>
      </c>
      <c r="H48" s="6">
        <v>43.190899999999999</v>
      </c>
      <c r="I48" s="6">
        <v>2.3800000000000002E-2</v>
      </c>
      <c r="J48" s="6">
        <v>54.151200000000003</v>
      </c>
      <c r="K48" s="6">
        <v>0.1153</v>
      </c>
      <c r="L48" s="6">
        <v>0.54810000000000003</v>
      </c>
      <c r="M48" s="6">
        <v>0</v>
      </c>
      <c r="N48" s="6">
        <v>0</v>
      </c>
      <c r="O48" s="6">
        <v>0.18629999999999999</v>
      </c>
      <c r="P48" s="6">
        <v>0</v>
      </c>
      <c r="Q48" s="6">
        <v>0.51249999999999996</v>
      </c>
      <c r="R48" s="6">
        <v>-0.94526147752394973</v>
      </c>
      <c r="S48" s="6">
        <v>-5.3706093088857548E-3</v>
      </c>
      <c r="T48" s="6">
        <v>100.02246791316716</v>
      </c>
      <c r="U48" s="6">
        <v>9.617718152514362</v>
      </c>
      <c r="V48" s="6">
        <v>3.7056745020109229E-2</v>
      </c>
      <c r="W48" s="6">
        <v>0.13677593701375548</v>
      </c>
      <c r="X48" s="6">
        <v>0</v>
      </c>
      <c r="Y48" s="6">
        <v>2.615708951502457E-2</v>
      </c>
      <c r="Z48" s="6">
        <v>4.9260873911561462E-2</v>
      </c>
      <c r="AA48" s="6">
        <v>6.06115667933802</v>
      </c>
      <c r="AB48" s="6">
        <v>0</v>
      </c>
      <c r="AC48" s="6">
        <v>0</v>
      </c>
      <c r="AD48" s="6">
        <v>1.1768789719043808</v>
      </c>
      <c r="AE48" s="6">
        <v>6.6861450928018496E-3</v>
      </c>
      <c r="AF48" s="6">
        <v>0.8164348830028173</v>
      </c>
      <c r="AG48" s="6">
        <v>9.8669687979748133</v>
      </c>
      <c r="AH48" s="6">
        <v>6.06115667933802</v>
      </c>
      <c r="AI48" t="s">
        <v>211</v>
      </c>
      <c r="AJ48">
        <v>1214.1021704491463</v>
      </c>
      <c r="AK48">
        <v>963.91771327033098</v>
      </c>
      <c r="AL48" t="s">
        <v>212</v>
      </c>
      <c r="AM48" t="s">
        <v>213</v>
      </c>
      <c r="AN48">
        <v>209.13660819086036</v>
      </c>
      <c r="AO48">
        <v>216931.33927324228</v>
      </c>
      <c r="AP48">
        <v>93.705016123029012</v>
      </c>
      <c r="AQ48">
        <v>304.2628532142532</v>
      </c>
      <c r="AR48">
        <v>387006.41940085596</v>
      </c>
      <c r="AS48">
        <v>377058.5722968686</v>
      </c>
      <c r="AT48">
        <v>12.420528588250681</v>
      </c>
      <c r="AU48">
        <v>147.13360361688575</v>
      </c>
      <c r="AV48">
        <v>470.87313241915541</v>
      </c>
      <c r="AW48">
        <v>4998.2391032347523</v>
      </c>
      <c r="AX48">
        <v>128.63490146191026</v>
      </c>
      <c r="AY48">
        <v>0.91713455898703622</v>
      </c>
      <c r="AZ48">
        <v>747.96144634922132</v>
      </c>
      <c r="BA48">
        <v>2183.0999531816205</v>
      </c>
      <c r="BB48">
        <v>282.84314978308868</v>
      </c>
      <c r="BC48">
        <v>1219.0568552231391</v>
      </c>
      <c r="BD48">
        <v>179.16573032851994</v>
      </c>
      <c r="BE48">
        <v>43.694418974753994</v>
      </c>
      <c r="BF48">
        <v>114.62106528400763</v>
      </c>
      <c r="BG48">
        <v>10.816364685756341</v>
      </c>
      <c r="BH48">
        <v>45.37293791657968</v>
      </c>
      <c r="BI48">
        <v>5.6839628307524093</v>
      </c>
      <c r="BJ48">
        <v>10.941126788320192</v>
      </c>
      <c r="BK48">
        <v>0.92726380868662506</v>
      </c>
      <c r="BL48">
        <v>4.2697435812499211</v>
      </c>
      <c r="BM48">
        <v>0.44029527075460861</v>
      </c>
      <c r="BN48" t="s">
        <v>214</v>
      </c>
      <c r="BO48">
        <v>7.2982304529239075</v>
      </c>
      <c r="BP48">
        <v>13.760707721147286</v>
      </c>
      <c r="BQ48">
        <v>2.5521308199290629</v>
      </c>
      <c r="BR48" s="3">
        <f t="shared" si="11"/>
        <v>4848.8943140064512</v>
      </c>
      <c r="BS48" s="3">
        <f t="shared" si="12"/>
        <v>4977.5292154683611</v>
      </c>
      <c r="BT48" s="7">
        <f t="shared" si="6"/>
        <v>0.98382070430871515</v>
      </c>
      <c r="BU48" s="8">
        <f t="shared" si="7"/>
        <v>119.00218853272558</v>
      </c>
      <c r="BV48" s="9">
        <f t="shared" si="8"/>
        <v>134.28800672450487</v>
      </c>
      <c r="BW48" s="8">
        <f t="shared" si="9"/>
        <v>1.1831044988031922</v>
      </c>
      <c r="BX48" s="8">
        <f t="shared" si="0"/>
        <v>1.148282822322676</v>
      </c>
      <c r="BY48" s="8">
        <f t="shared" si="1"/>
        <v>0.89747831300366299</v>
      </c>
      <c r="BZ48" s="8">
        <f t="shared" si="2"/>
        <v>0.65975486898181224</v>
      </c>
      <c r="CA48" s="7">
        <f t="shared" si="10"/>
        <v>6.5513090794692346</v>
      </c>
      <c r="CB48" s="3">
        <f t="shared" si="3"/>
        <v>38.856010666084799</v>
      </c>
      <c r="CC48" s="3">
        <f t="shared" si="4"/>
        <v>5.3918504544096093</v>
      </c>
      <c r="CD48" s="7">
        <f t="shared" si="5"/>
        <v>22.631200324876566</v>
      </c>
      <c r="CE48" s="6">
        <v>5.7493399464211938</v>
      </c>
      <c r="CF48" s="6">
        <v>30.206089485168377</v>
      </c>
      <c r="CG48" s="10">
        <v>-156.34339511885901</v>
      </c>
      <c r="CH48" s="5">
        <v>-553.2611791684576</v>
      </c>
      <c r="CI48" s="5">
        <v>384.3880615234375</v>
      </c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</row>
    <row r="49" spans="1:107" x14ac:dyDescent="0.25">
      <c r="A49" t="s">
        <v>215</v>
      </c>
      <c r="B49" t="s">
        <v>66</v>
      </c>
      <c r="C49" t="s">
        <v>150</v>
      </c>
      <c r="D49" t="s">
        <v>68</v>
      </c>
      <c r="E49" s="13" t="s">
        <v>69</v>
      </c>
      <c r="F49" t="s">
        <v>97</v>
      </c>
      <c r="G49" s="6">
        <v>2.3698000000000001</v>
      </c>
      <c r="H49" s="6">
        <v>42.298099999999998</v>
      </c>
      <c r="I49" s="6">
        <v>4.2599999999999999E-2</v>
      </c>
      <c r="J49" s="6">
        <v>54.357700000000001</v>
      </c>
      <c r="K49" s="6">
        <v>9.0899999999999995E-2</v>
      </c>
      <c r="L49" s="6">
        <v>1.8599999999999998E-2</v>
      </c>
      <c r="M49" s="6">
        <v>0</v>
      </c>
      <c r="N49" s="6">
        <v>0</v>
      </c>
      <c r="O49" s="6">
        <v>0</v>
      </c>
      <c r="P49" s="6">
        <v>8.2100000000000006E-2</v>
      </c>
      <c r="Q49" s="6">
        <v>0.61970000000000003</v>
      </c>
      <c r="R49" s="6">
        <v>-0.99785320033687763</v>
      </c>
      <c r="S49" s="6">
        <v>-9.6129393511988712E-3</v>
      </c>
      <c r="T49" s="6">
        <v>98.872133860311919</v>
      </c>
      <c r="U49" s="6">
        <v>9.8176778498132986</v>
      </c>
      <c r="V49" s="6">
        <v>2.9708832778551322E-2</v>
      </c>
      <c r="W49" s="6">
        <v>4.6415479446375689E-3</v>
      </c>
      <c r="X49" s="6">
        <v>1.1574126573018536E-2</v>
      </c>
      <c r="Y49" s="6">
        <v>0</v>
      </c>
      <c r="Z49" s="6">
        <v>6.057221883676342E-2</v>
      </c>
      <c r="AA49" s="6">
        <v>6.0362589237121602</v>
      </c>
      <c r="AB49" s="6">
        <v>0</v>
      </c>
      <c r="AC49" s="6">
        <v>0</v>
      </c>
      <c r="AD49" s="6">
        <v>1.2633690763480179</v>
      </c>
      <c r="AE49" s="6">
        <v>1.2170044968083283E-2</v>
      </c>
      <c r="AF49" s="6">
        <v>0.72446087868389886</v>
      </c>
      <c r="AG49" s="6">
        <v>9.9241745759462692</v>
      </c>
      <c r="AH49" s="6">
        <v>6.0362589237121602</v>
      </c>
      <c r="AI49" t="s">
        <v>216</v>
      </c>
      <c r="AJ49">
        <v>981.74891399785702</v>
      </c>
      <c r="AK49">
        <v>52.441665220380884</v>
      </c>
      <c r="AL49" t="s">
        <v>217</v>
      </c>
      <c r="AM49" t="s">
        <v>218</v>
      </c>
      <c r="AN49">
        <v>203.24050717467387</v>
      </c>
      <c r="AO49">
        <v>216483.03549635407</v>
      </c>
      <c r="AP49">
        <v>81.36624470771963</v>
      </c>
      <c r="AQ49">
        <v>307.74827613703235</v>
      </c>
      <c r="AR49">
        <v>388507.27532097005</v>
      </c>
      <c r="AS49">
        <v>384399.45862375741</v>
      </c>
      <c r="AT49">
        <v>12.580827946582444</v>
      </c>
      <c r="AU49">
        <v>70.878602904647096</v>
      </c>
      <c r="AV49">
        <v>81.80456772687414</v>
      </c>
      <c r="AW49">
        <v>5005.7566439494803</v>
      </c>
      <c r="AX49">
        <v>152.35374078340871</v>
      </c>
      <c r="AY49">
        <v>0.19165456989165319</v>
      </c>
      <c r="AZ49">
        <v>738.66924178198803</v>
      </c>
      <c r="BA49">
        <v>2348.7120946175355</v>
      </c>
      <c r="BB49">
        <v>319.17049279320236</v>
      </c>
      <c r="BC49">
        <v>1391.9149917961945</v>
      </c>
      <c r="BD49">
        <v>220.15540841270851</v>
      </c>
      <c r="BE49">
        <v>55.277706054189451</v>
      </c>
      <c r="BF49">
        <v>134.98786223319087</v>
      </c>
      <c r="BG49">
        <v>12.933149326202166</v>
      </c>
      <c r="BH49">
        <v>55.603554845816468</v>
      </c>
      <c r="BI49">
        <v>7.0137366484189174</v>
      </c>
      <c r="BJ49">
        <v>13.474724051965209</v>
      </c>
      <c r="BK49">
        <v>1.131532814233408</v>
      </c>
      <c r="BL49">
        <v>5.0261209313459423</v>
      </c>
      <c r="BM49">
        <v>0.51798650770604893</v>
      </c>
      <c r="BN49" t="s">
        <v>219</v>
      </c>
      <c r="BO49">
        <v>6.7753623512550503</v>
      </c>
      <c r="BP49">
        <v>12.334556036021073</v>
      </c>
      <c r="BQ49">
        <v>2.3789596030871811</v>
      </c>
      <c r="BR49" s="3">
        <f t="shared" si="11"/>
        <v>5304.5886028146979</v>
      </c>
      <c r="BS49" s="3">
        <f t="shared" si="12"/>
        <v>5456.9423435981062</v>
      </c>
      <c r="BT49" s="7">
        <f t="shared" si="6"/>
        <v>0.98195886386459663</v>
      </c>
      <c r="BU49" s="8">
        <f t="shared" si="7"/>
        <v>99.837710156424123</v>
      </c>
      <c r="BV49" s="9">
        <f t="shared" si="8"/>
        <v>122.73325490643705</v>
      </c>
      <c r="BW49" s="8">
        <f t="shared" si="9"/>
        <v>1.0233051432116393</v>
      </c>
      <c r="BX49" s="8">
        <f t="shared" si="0"/>
        <v>1.1702565915958945</v>
      </c>
      <c r="BY49" s="8">
        <f t="shared" si="1"/>
        <v>0.94383409001687513</v>
      </c>
      <c r="BZ49" s="8">
        <f t="shared" si="2"/>
        <v>0.63487381955376843</v>
      </c>
      <c r="CA49" s="7">
        <f t="shared" si="10"/>
        <v>0.73988006353526181</v>
      </c>
      <c r="CB49" s="3">
        <f t="shared" si="3"/>
        <v>32.856145298498674</v>
      </c>
      <c r="CC49" s="3">
        <f t="shared" si="4"/>
        <v>5.1848530845225334</v>
      </c>
      <c r="CD49" s="7">
        <f t="shared" si="5"/>
        <v>21.722192950850712</v>
      </c>
      <c r="CE49" s="6">
        <v>5.9038704221650082</v>
      </c>
      <c r="CF49" s="6">
        <v>29.407715751684417</v>
      </c>
      <c r="CG49" s="10">
        <v>-168.57865297244007</v>
      </c>
      <c r="CH49" s="5">
        <v>-597.25526452485065</v>
      </c>
      <c r="CI49" s="5">
        <v>-1185.1094055175781</v>
      </c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</row>
    <row r="50" spans="1:107" x14ac:dyDescent="0.25">
      <c r="A50" t="s">
        <v>220</v>
      </c>
      <c r="B50" t="s">
        <v>66</v>
      </c>
      <c r="C50" t="s">
        <v>150</v>
      </c>
      <c r="D50" t="s">
        <v>68</v>
      </c>
      <c r="E50" s="13" t="s">
        <v>69</v>
      </c>
      <c r="F50" t="s">
        <v>97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t="s">
        <v>221</v>
      </c>
      <c r="BR50" s="3"/>
      <c r="BS50" s="3"/>
      <c r="BT50" s="7" t="str">
        <f t="shared" si="6"/>
        <v/>
      </c>
      <c r="BU50" s="8" t="str">
        <f t="shared" si="7"/>
        <v/>
      </c>
      <c r="BV50" s="9" t="str">
        <f t="shared" si="8"/>
        <v/>
      </c>
      <c r="BW50" s="8" t="str">
        <f t="shared" si="9"/>
        <v/>
      </c>
      <c r="BX50" s="8" t="str">
        <f t="shared" si="0"/>
        <v/>
      </c>
      <c r="BY50" s="8" t="str">
        <f t="shared" si="1"/>
        <v/>
      </c>
      <c r="BZ50" s="8" t="str">
        <f t="shared" si="2"/>
        <v/>
      </c>
      <c r="CA50" s="7" t="str">
        <f t="shared" si="10"/>
        <v/>
      </c>
      <c r="CB50" s="3" t="str">
        <f t="shared" si="3"/>
        <v/>
      </c>
      <c r="CC50" s="3" t="str">
        <f t="shared" si="4"/>
        <v/>
      </c>
      <c r="CD50" s="7" t="str">
        <f t="shared" si="5"/>
        <v/>
      </c>
      <c r="CE50" s="6"/>
      <c r="CF50" s="6"/>
      <c r="CG50" s="10"/>
      <c r="CH50" s="5"/>
      <c r="CI50" s="5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</row>
    <row r="51" spans="1:107" x14ac:dyDescent="0.25">
      <c r="A51" t="s">
        <v>227</v>
      </c>
      <c r="B51" t="s">
        <v>66</v>
      </c>
      <c r="C51" t="s">
        <v>150</v>
      </c>
      <c r="D51" t="s">
        <v>68</v>
      </c>
      <c r="E51" s="13" t="s">
        <v>69</v>
      </c>
      <c r="F51" t="s">
        <v>97</v>
      </c>
      <c r="G51" s="6">
        <v>2.2774000000000001</v>
      </c>
      <c r="H51" s="6">
        <v>43.312100000000001</v>
      </c>
      <c r="I51" s="6">
        <v>6.4000000000000003E-3</v>
      </c>
      <c r="J51" s="6">
        <v>54.760599999999997</v>
      </c>
      <c r="K51" s="6">
        <v>0.15090000000000001</v>
      </c>
      <c r="L51" s="6">
        <v>3.4700000000000002E-2</v>
      </c>
      <c r="M51" s="6">
        <v>0</v>
      </c>
      <c r="N51" s="6">
        <v>8.9999999999999998E-4</v>
      </c>
      <c r="O51" s="6">
        <v>9.2600000000000002E-2</v>
      </c>
      <c r="P51" s="6">
        <v>6.5699999999999995E-2</v>
      </c>
      <c r="Q51" s="6">
        <v>0.70450000000000002</v>
      </c>
      <c r="R51" s="6">
        <v>-0.9589462732919255</v>
      </c>
      <c r="S51" s="6">
        <v>-1.4441974612129762E-3</v>
      </c>
      <c r="T51" s="6">
        <v>100.44550952924686</v>
      </c>
      <c r="U51" s="6">
        <v>9.7086967102719264</v>
      </c>
      <c r="V51" s="6">
        <v>4.8412329147835421E-2</v>
      </c>
      <c r="W51" s="6">
        <v>8.6592319182217034E-3</v>
      </c>
      <c r="X51" s="6">
        <v>9.0919171878913897E-3</v>
      </c>
      <c r="Y51" s="6">
        <v>1.2978255687554818E-2</v>
      </c>
      <c r="Z51" s="6">
        <v>6.759553590111321E-2</v>
      </c>
      <c r="AA51" s="6">
        <v>6.0673810870182345</v>
      </c>
      <c r="AB51" s="6">
        <v>0</v>
      </c>
      <c r="AC51" s="6">
        <v>2.0950851513525524E-4</v>
      </c>
      <c r="AD51" s="6">
        <v>1.1917986662811013</v>
      </c>
      <c r="AE51" s="6">
        <v>1.7947649901915122E-3</v>
      </c>
      <c r="AF51" s="6">
        <v>0.8064065687287072</v>
      </c>
      <c r="AG51" s="6">
        <v>9.8554339801145421</v>
      </c>
      <c r="AH51" s="6">
        <v>6.0675905955333702</v>
      </c>
      <c r="AI51" t="s">
        <v>228</v>
      </c>
      <c r="AJ51">
        <v>1160.9832516046461</v>
      </c>
      <c r="AK51">
        <v>751.06093245337775</v>
      </c>
      <c r="AL51" t="s">
        <v>229</v>
      </c>
      <c r="AM51" t="s">
        <v>230</v>
      </c>
      <c r="AN51">
        <v>212.57979211007992</v>
      </c>
      <c r="AO51">
        <v>231563.4969438168</v>
      </c>
      <c r="AP51">
        <v>85.318223220064425</v>
      </c>
      <c r="AQ51">
        <v>319.96590774168698</v>
      </c>
      <c r="AR51">
        <v>391366.04850213981</v>
      </c>
      <c r="AS51">
        <v>381182.20940905198</v>
      </c>
      <c r="AT51">
        <v>12.617725787319038</v>
      </c>
      <c r="AU51">
        <v>122.83089319583895</v>
      </c>
      <c r="AV51">
        <v>390.2862617885699</v>
      </c>
      <c r="AW51">
        <v>4968.0481075043126</v>
      </c>
      <c r="AX51">
        <v>126.63869123997677</v>
      </c>
      <c r="AY51">
        <v>1.056840669013605</v>
      </c>
      <c r="AZ51">
        <v>778.20601773592716</v>
      </c>
      <c r="BA51">
        <v>2218.0876161592755</v>
      </c>
      <c r="BB51">
        <v>286.58416494793346</v>
      </c>
      <c r="BC51">
        <v>1158.1980696219646</v>
      </c>
      <c r="BD51">
        <v>170.20855665171962</v>
      </c>
      <c r="BE51">
        <v>42.596899169623256</v>
      </c>
      <c r="BF51">
        <v>108.59152868881537</v>
      </c>
      <c r="BG51">
        <v>10.311207590925601</v>
      </c>
      <c r="BH51">
        <v>43.273141014485063</v>
      </c>
      <c r="BI51">
        <v>5.4743534981221122</v>
      </c>
      <c r="BJ51">
        <v>10.942156669528787</v>
      </c>
      <c r="BK51">
        <v>0.93033850873415591</v>
      </c>
      <c r="BL51">
        <v>3.965964475985122</v>
      </c>
      <c r="BM51">
        <v>0.42598309384219762</v>
      </c>
      <c r="BN51" t="s">
        <v>231</v>
      </c>
      <c r="BO51">
        <v>6.7139968259020675</v>
      </c>
      <c r="BP51">
        <v>11.524284639859117</v>
      </c>
      <c r="BQ51">
        <v>2.8416966546808395</v>
      </c>
      <c r="BR51" s="3">
        <f t="shared" si="11"/>
        <v>4837.7959978268827</v>
      </c>
      <c r="BS51" s="3">
        <f t="shared" si="12"/>
        <v>4964.4346890668594</v>
      </c>
      <c r="BT51" s="7">
        <f t="shared" si="6"/>
        <v>0.98443027674472894</v>
      </c>
      <c r="BU51" s="8">
        <f t="shared" si="7"/>
        <v>133.29789616380808</v>
      </c>
      <c r="BV51" s="9">
        <f t="shared" si="8"/>
        <v>146.8910309133397</v>
      </c>
      <c r="BW51" s="8">
        <f t="shared" si="9"/>
        <v>1.2956258432939245</v>
      </c>
      <c r="BX51" s="8">
        <f t="shared" si="0"/>
        <v>1.1362999728464691</v>
      </c>
      <c r="BY51" s="8">
        <f t="shared" si="1"/>
        <v>0.92224647619877842</v>
      </c>
      <c r="BZ51" s="8">
        <f t="shared" si="2"/>
        <v>0.67683917874807453</v>
      </c>
      <c r="CA51" s="7">
        <f t="shared" si="10"/>
        <v>6.1145931036738634</v>
      </c>
      <c r="CB51" s="3">
        <f t="shared" si="3"/>
        <v>39.230096733154014</v>
      </c>
      <c r="CC51" s="3">
        <f t="shared" si="4"/>
        <v>4.0554239386798479</v>
      </c>
      <c r="CD51" s="7">
        <f t="shared" si="5"/>
        <v>23.133086177832343</v>
      </c>
      <c r="CE51" s="6">
        <v>5.7244097906034401</v>
      </c>
      <c r="CF51" s="6">
        <v>30.494430504134023</v>
      </c>
      <c r="CG51" s="10">
        <v>-150.06905427213655</v>
      </c>
      <c r="CH51" s="5">
        <v>-489.59746411024753</v>
      </c>
      <c r="CI51" s="5">
        <v>-1186.1423645019531</v>
      </c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</row>
    <row r="52" spans="1:107" x14ac:dyDescent="0.25">
      <c r="A52" t="s">
        <v>232</v>
      </c>
      <c r="B52" t="s">
        <v>66</v>
      </c>
      <c r="C52" t="s">
        <v>150</v>
      </c>
      <c r="D52" t="s">
        <v>76</v>
      </c>
      <c r="E52" s="13" t="s">
        <v>69</v>
      </c>
      <c r="F52" t="s">
        <v>97</v>
      </c>
      <c r="G52" s="6">
        <v>2.1347</v>
      </c>
      <c r="H52" s="6">
        <v>42.673299999999998</v>
      </c>
      <c r="I52" s="6">
        <v>0</v>
      </c>
      <c r="J52" s="6">
        <v>54.262799999999999</v>
      </c>
      <c r="K52" s="6">
        <v>0.13539999999999999</v>
      </c>
      <c r="L52" s="6">
        <v>5.4000000000000003E-3</v>
      </c>
      <c r="M52" s="6">
        <v>0</v>
      </c>
      <c r="N52" s="6">
        <v>6.7999999999999996E-3</v>
      </c>
      <c r="O52" s="6">
        <v>6.6299999999999998E-2</v>
      </c>
      <c r="P52" s="6">
        <v>0</v>
      </c>
      <c r="Q52" s="6">
        <v>0.53669999999999995</v>
      </c>
      <c r="R52" s="6">
        <v>-0.89885949310453728</v>
      </c>
      <c r="S52" s="6">
        <v>0</v>
      </c>
      <c r="T52" s="6">
        <v>98.922640506895462</v>
      </c>
      <c r="U52" s="6">
        <v>9.756174889903944</v>
      </c>
      <c r="V52" s="6">
        <v>4.4052447517856724E-2</v>
      </c>
      <c r="W52" s="6">
        <v>1.3475461774754233E-3</v>
      </c>
      <c r="X52" s="6">
        <v>0</v>
      </c>
      <c r="Y52" s="6">
        <v>9.4233106493273929E-3</v>
      </c>
      <c r="Z52" s="6">
        <v>5.2221970356998069E-2</v>
      </c>
      <c r="AA52" s="6">
        <v>6.0622368731546965</v>
      </c>
      <c r="AB52" s="6">
        <v>0</v>
      </c>
      <c r="AC52" s="6">
        <v>1.6052871256840766E-3</v>
      </c>
      <c r="AD52" s="6">
        <v>1.1328830249828796</v>
      </c>
      <c r="AE52" s="6">
        <v>0</v>
      </c>
      <c r="AF52" s="6">
        <v>0.86711697501712037</v>
      </c>
      <c r="AG52" s="6">
        <v>9.8632201646056004</v>
      </c>
      <c r="AH52" s="6">
        <v>6.0638421602803803</v>
      </c>
      <c r="AI52" t="s">
        <v>233</v>
      </c>
      <c r="BR52" s="3"/>
      <c r="BS52" s="3"/>
      <c r="BT52" s="7"/>
      <c r="BU52" s="8"/>
      <c r="BV52" s="9"/>
      <c r="BW52" s="8"/>
      <c r="BX52" s="8"/>
      <c r="BY52" s="8"/>
      <c r="BZ52" s="8"/>
      <c r="CA52" s="7" t="str">
        <f t="shared" si="10"/>
        <v/>
      </c>
      <c r="CB52" s="3"/>
      <c r="CC52" s="3"/>
      <c r="CD52" s="7"/>
      <c r="CE52" s="6"/>
      <c r="CF52" s="6"/>
      <c r="CG52" s="10"/>
      <c r="CH52" s="5"/>
      <c r="CI52" s="5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</row>
    <row r="53" spans="1:107" x14ac:dyDescent="0.25">
      <c r="A53" t="s">
        <v>234</v>
      </c>
      <c r="B53" t="s">
        <v>66</v>
      </c>
      <c r="C53" t="s">
        <v>150</v>
      </c>
      <c r="D53" t="s">
        <v>68</v>
      </c>
      <c r="E53" s="13" t="s">
        <v>235</v>
      </c>
      <c r="F53" t="s">
        <v>97</v>
      </c>
      <c r="G53" s="6">
        <v>2.4815999999999998</v>
      </c>
      <c r="H53" s="6">
        <v>42.835000000000001</v>
      </c>
      <c r="I53" s="6">
        <v>0</v>
      </c>
      <c r="J53" s="6">
        <v>58.234200000000001</v>
      </c>
      <c r="K53" s="6">
        <v>8.1699999999999995E-2</v>
      </c>
      <c r="L53" s="6">
        <v>1.67E-2</v>
      </c>
      <c r="M53" s="6">
        <v>0</v>
      </c>
      <c r="N53" s="6">
        <v>6.0000000000000001E-3</v>
      </c>
      <c r="O53" s="6">
        <v>0</v>
      </c>
      <c r="P53" s="6">
        <v>0</v>
      </c>
      <c r="Q53" s="6">
        <v>0.6522</v>
      </c>
      <c r="R53" s="6">
        <v>-1.0449288977787135</v>
      </c>
      <c r="S53" s="6">
        <v>0</v>
      </c>
      <c r="T53" s="6">
        <v>103.26237110222128</v>
      </c>
      <c r="U53" s="6">
        <v>10.15855034234848</v>
      </c>
      <c r="V53" s="6">
        <v>2.5789901364178726E-2</v>
      </c>
      <c r="W53" s="6">
        <v>4.1674113266369573E-3</v>
      </c>
      <c r="X53" s="6">
        <v>0</v>
      </c>
      <c r="Y53" s="6">
        <v>0</v>
      </c>
      <c r="Z53" s="6">
        <v>6.1571353352462499E-2</v>
      </c>
      <c r="AA53" s="6">
        <v>5.9040726194822142</v>
      </c>
      <c r="AB53" s="6">
        <v>0</v>
      </c>
      <c r="AC53" s="6">
        <v>1.3742675976494208E-3</v>
      </c>
      <c r="AD53" s="6">
        <v>1.2777804710017817</v>
      </c>
      <c r="AE53" s="6">
        <v>0</v>
      </c>
      <c r="AF53" s="6">
        <v>0.72221952899821829</v>
      </c>
      <c r="AG53" s="6">
        <v>10.25007900839176</v>
      </c>
      <c r="AH53" s="6">
        <v>5.9054468870798633</v>
      </c>
      <c r="AI53" t="s">
        <v>236</v>
      </c>
      <c r="BR53" s="3"/>
      <c r="BS53" s="3"/>
      <c r="BT53" s="7" t="str">
        <f t="shared" si="6"/>
        <v/>
      </c>
      <c r="BU53" s="8" t="str">
        <f t="shared" si="7"/>
        <v/>
      </c>
      <c r="BV53" s="9" t="str">
        <f t="shared" si="8"/>
        <v/>
      </c>
      <c r="BW53" s="8" t="str">
        <f t="shared" si="9"/>
        <v/>
      </c>
      <c r="BX53" s="8" t="str">
        <f t="shared" ref="BX53:BX116" si="13">IFERROR((BA53/0.613)/(SQRT((AZ53/0.237)*(BB53/0.0928))),"")</f>
        <v/>
      </c>
      <c r="BY53" s="8" t="str">
        <f t="shared" ref="BY53:BY116" si="14">IFERROR((BE53/0.0563)/SQRT((BD53/0.138)*(BF53/0.199)),"")</f>
        <v/>
      </c>
      <c r="BZ53" s="8" t="str">
        <f t="shared" ref="BZ53:BZ116" si="15">IFERROR((AX53/1.57)/(0.25*(BH53/0.246)+(0.75*BI53/0.0546)),"")</f>
        <v/>
      </c>
      <c r="CA53" s="7" t="str">
        <f t="shared" si="10"/>
        <v/>
      </c>
      <c r="CB53" s="3" t="str">
        <f t="shared" ref="CB53:CB116" si="16">IFERROR(AW53/AX53,"")</f>
        <v/>
      </c>
      <c r="CC53" s="3" t="str">
        <f t="shared" ref="CC53:CC116" si="17">IFERROR(BP53/BQ53,"")</f>
        <v/>
      </c>
      <c r="CD53" s="7" t="str">
        <f t="shared" ref="CD53:CD116" si="18">IFERROR(AX53/BI53,"")</f>
        <v/>
      </c>
      <c r="CE53" s="6"/>
      <c r="CF53" s="6"/>
      <c r="CG53" s="10"/>
      <c r="CH53" s="5"/>
      <c r="CI53" s="5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</row>
    <row r="54" spans="1:107" x14ac:dyDescent="0.25">
      <c r="A54" t="s">
        <v>237</v>
      </c>
      <c r="B54" t="s">
        <v>66</v>
      </c>
      <c r="C54" t="s">
        <v>150</v>
      </c>
      <c r="D54" t="s">
        <v>68</v>
      </c>
      <c r="E54" s="13" t="s">
        <v>235</v>
      </c>
      <c r="F54" t="s">
        <v>238</v>
      </c>
      <c r="G54" s="6">
        <v>2.3262999999999998</v>
      </c>
      <c r="H54" s="6">
        <v>42.5199</v>
      </c>
      <c r="I54" s="6">
        <v>1.26E-2</v>
      </c>
      <c r="J54" s="6">
        <v>55.490299999999998</v>
      </c>
      <c r="K54" s="6">
        <v>0.10879999999999999</v>
      </c>
      <c r="L54" s="6">
        <v>2.7300000000000001E-2</v>
      </c>
      <c r="M54" s="6">
        <v>8.9999999999999993E-3</v>
      </c>
      <c r="N54" s="6">
        <v>6.4000000000000003E-3</v>
      </c>
      <c r="O54" s="6">
        <v>0</v>
      </c>
      <c r="P54" s="6">
        <v>1.6500000000000001E-2</v>
      </c>
      <c r="Q54" s="6">
        <v>0.75460000000000005</v>
      </c>
      <c r="R54" s="6">
        <v>-0.97953662753974091</v>
      </c>
      <c r="S54" s="6">
        <v>-2.8432637517630463E-3</v>
      </c>
      <c r="T54" s="6">
        <v>100.28932010870849</v>
      </c>
      <c r="U54" s="6">
        <v>9.9038637866876762</v>
      </c>
      <c r="V54" s="6">
        <v>3.5139087734385864E-2</v>
      </c>
      <c r="W54" s="6">
        <v>6.8125945639035297E-3</v>
      </c>
      <c r="X54" s="6">
        <v>2.2986290736036396E-3</v>
      </c>
      <c r="Y54" s="6">
        <v>0</v>
      </c>
      <c r="Z54" s="6">
        <v>7.2886763890169334E-2</v>
      </c>
      <c r="AA54" s="6">
        <v>5.9962415052675473</v>
      </c>
      <c r="AB54" s="6">
        <v>1.4992982734897094E-3</v>
      </c>
      <c r="AC54" s="6">
        <v>1.499802222513794E-3</v>
      </c>
      <c r="AD54" s="6">
        <v>1.225530569960489</v>
      </c>
      <c r="AE54" s="6">
        <v>3.5570748985915561E-3</v>
      </c>
      <c r="AF54" s="6">
        <v>0.77091235514091938</v>
      </c>
      <c r="AG54" s="6">
        <v>10.021000861949739</v>
      </c>
      <c r="AH54" s="6">
        <v>5.9992406057635508</v>
      </c>
      <c r="AI54" t="s">
        <v>239</v>
      </c>
      <c r="BR54" s="3"/>
      <c r="BS54" s="3"/>
      <c r="BT54" s="7" t="str">
        <f t="shared" si="6"/>
        <v/>
      </c>
      <c r="BU54" s="8" t="str">
        <f t="shared" si="7"/>
        <v/>
      </c>
      <c r="BV54" s="9" t="str">
        <f t="shared" si="8"/>
        <v/>
      </c>
      <c r="BW54" s="8" t="str">
        <f t="shared" si="9"/>
        <v/>
      </c>
      <c r="BX54" s="8" t="str">
        <f t="shared" si="13"/>
        <v/>
      </c>
      <c r="BY54" s="8" t="str">
        <f t="shared" si="14"/>
        <v/>
      </c>
      <c r="BZ54" s="8" t="str">
        <f t="shared" si="15"/>
        <v/>
      </c>
      <c r="CA54" s="7" t="str">
        <f t="shared" si="10"/>
        <v/>
      </c>
      <c r="CB54" s="3" t="str">
        <f t="shared" si="16"/>
        <v/>
      </c>
      <c r="CC54" s="3" t="str">
        <f t="shared" si="17"/>
        <v/>
      </c>
      <c r="CD54" s="7" t="str">
        <f t="shared" si="18"/>
        <v/>
      </c>
      <c r="CE54" s="6"/>
      <c r="CF54" s="6"/>
      <c r="CG54" s="10"/>
      <c r="CH54" s="5"/>
      <c r="CI54" s="5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</row>
    <row r="55" spans="1:107" x14ac:dyDescent="0.25">
      <c r="A55" t="s">
        <v>240</v>
      </c>
      <c r="B55" t="s">
        <v>66</v>
      </c>
      <c r="C55" t="s">
        <v>150</v>
      </c>
      <c r="D55" t="s">
        <v>151</v>
      </c>
      <c r="E55" s="13" t="s">
        <v>235</v>
      </c>
      <c r="F55" t="s">
        <v>97</v>
      </c>
      <c r="G55" s="6">
        <v>2.2181999999999999</v>
      </c>
      <c r="H55" s="6">
        <v>42.392600000000002</v>
      </c>
      <c r="I55" s="6">
        <v>4.0000000000000001E-3</v>
      </c>
      <c r="J55" s="6">
        <v>55.382599999999996</v>
      </c>
      <c r="K55" s="6">
        <v>9.06E-2</v>
      </c>
      <c r="L55" s="6">
        <v>1.9400000000000001E-2</v>
      </c>
      <c r="M55" s="6">
        <v>0</v>
      </c>
      <c r="N55" s="6">
        <v>0</v>
      </c>
      <c r="O55" s="6">
        <v>0</v>
      </c>
      <c r="P55" s="6">
        <v>0</v>
      </c>
      <c r="Q55" s="6">
        <v>0.65210000000000001</v>
      </c>
      <c r="R55" s="6">
        <v>-0.93401889146225903</v>
      </c>
      <c r="S55" s="6">
        <v>-9.0262341325810988E-4</v>
      </c>
      <c r="T55" s="6">
        <v>99.824578485124491</v>
      </c>
      <c r="U55" s="6">
        <v>9.9192401103313799</v>
      </c>
      <c r="V55" s="6">
        <v>2.9363462224255149E-2</v>
      </c>
      <c r="W55" s="6">
        <v>4.8411844153746688E-3</v>
      </c>
      <c r="X55" s="6">
        <v>0</v>
      </c>
      <c r="Y55" s="6">
        <v>0</v>
      </c>
      <c r="Z55" s="6">
        <v>6.3206762303917391E-2</v>
      </c>
      <c r="AA55" s="6">
        <v>5.9992148001896535</v>
      </c>
      <c r="AB55" s="6">
        <v>0</v>
      </c>
      <c r="AC55" s="6">
        <v>0</v>
      </c>
      <c r="AD55" s="6">
        <v>1.1726721363991006</v>
      </c>
      <c r="AE55" s="6">
        <v>1.1331826932332496E-3</v>
      </c>
      <c r="AF55" s="6">
        <v>0.82619468090766612</v>
      </c>
      <c r="AG55" s="6">
        <v>10.016651519274927</v>
      </c>
      <c r="AH55" s="6">
        <v>5.9992148001896535</v>
      </c>
      <c r="AI55" t="s">
        <v>241</v>
      </c>
      <c r="AJ55">
        <v>872.80443059671938</v>
      </c>
      <c r="AK55">
        <v>40.779391545823358</v>
      </c>
      <c r="AL55" t="s">
        <v>242</v>
      </c>
      <c r="AM55" t="s">
        <v>243</v>
      </c>
      <c r="AN55">
        <v>197.74537735061352</v>
      </c>
      <c r="AO55">
        <v>190207.33680063311</v>
      </c>
      <c r="AP55">
        <v>79.29420160142692</v>
      </c>
      <c r="AQ55">
        <v>277.25889403590639</v>
      </c>
      <c r="AR55">
        <v>395797.14693295292</v>
      </c>
      <c r="AS55">
        <v>411849.16124098183</v>
      </c>
      <c r="AT55">
        <v>13.680659907507218</v>
      </c>
      <c r="AU55">
        <v>71.83439876560027</v>
      </c>
      <c r="AV55">
        <v>60.801992386220036</v>
      </c>
      <c r="AW55">
        <v>5098.3226888335466</v>
      </c>
      <c r="AX55">
        <v>153.59625628005145</v>
      </c>
      <c r="AY55">
        <v>9.1229244930457934E-2</v>
      </c>
      <c r="AZ55">
        <v>706.00438139231551</v>
      </c>
      <c r="BA55">
        <v>2388.7310018676908</v>
      </c>
      <c r="BB55">
        <v>336.58233914841065</v>
      </c>
      <c r="BC55">
        <v>1540.454812903839</v>
      </c>
      <c r="BD55">
        <v>229.10210553698965</v>
      </c>
      <c r="BE55">
        <v>53.66993666779576</v>
      </c>
      <c r="BF55">
        <v>132.2138859939792</v>
      </c>
      <c r="BG55">
        <v>12.282271518771275</v>
      </c>
      <c r="BH55">
        <v>51.687130216383125</v>
      </c>
      <c r="BI55">
        <v>7.0665503112014827</v>
      </c>
      <c r="BJ55">
        <v>15.05924279518038</v>
      </c>
      <c r="BK55">
        <v>1.3627744126746661</v>
      </c>
      <c r="BL55">
        <v>5.9681359623436041</v>
      </c>
      <c r="BM55">
        <v>0.5678940639913943</v>
      </c>
      <c r="BN55" t="s">
        <v>244</v>
      </c>
      <c r="BO55">
        <v>6.0962870281582484</v>
      </c>
      <c r="BP55">
        <v>6.8794755590124828</v>
      </c>
      <c r="BQ55">
        <v>1.3854223197837794</v>
      </c>
      <c r="BR55" s="3">
        <f t="shared" si="11"/>
        <v>5480.7524627915664</v>
      </c>
      <c r="BS55" s="3">
        <f t="shared" si="12"/>
        <v>5634.3487190716178</v>
      </c>
      <c r="BT55" s="7">
        <f t="shared" si="6"/>
        <v>0.98285016520657265</v>
      </c>
      <c r="BU55" s="8">
        <f t="shared" si="7"/>
        <v>80.361163844525407</v>
      </c>
      <c r="BV55" s="9">
        <f t="shared" si="8"/>
        <v>105.12207846684014</v>
      </c>
      <c r="BW55" s="8">
        <f t="shared" si="9"/>
        <v>0.88374361058363382</v>
      </c>
      <c r="BX55" s="8">
        <f t="shared" si="13"/>
        <v>1.185510957205417</v>
      </c>
      <c r="BY55" s="8">
        <f t="shared" si="14"/>
        <v>0.90768611921271536</v>
      </c>
      <c r="BZ55" s="8">
        <f t="shared" si="15"/>
        <v>0.65397665371360825</v>
      </c>
      <c r="CA55" s="7">
        <f t="shared" si="10"/>
        <v>0.56768612595880186</v>
      </c>
      <c r="CB55" s="3">
        <f t="shared" si="16"/>
        <v>33.193014024624368</v>
      </c>
      <c r="CC55" s="3">
        <f t="shared" si="17"/>
        <v>4.9656162317972123</v>
      </c>
      <c r="CD55" s="7">
        <f t="shared" si="18"/>
        <v>21.735677171445257</v>
      </c>
      <c r="CE55" s="6">
        <v>5.9491763048066835</v>
      </c>
      <c r="CF55" s="6">
        <v>28.844921930951315</v>
      </c>
      <c r="CG55" s="10">
        <v>-158.55860576889143</v>
      </c>
      <c r="CH55" s="5">
        <v>-901.58283710679461</v>
      </c>
      <c r="CI55" s="5">
        <v>-5109.3255310058594</v>
      </c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</row>
    <row r="56" spans="1:107" x14ac:dyDescent="0.25">
      <c r="A56" t="s">
        <v>245</v>
      </c>
      <c r="B56" t="s">
        <v>66</v>
      </c>
      <c r="C56" t="s">
        <v>150</v>
      </c>
      <c r="D56" t="s">
        <v>151</v>
      </c>
      <c r="E56" s="13" t="s">
        <v>235</v>
      </c>
      <c r="F56" t="s">
        <v>97</v>
      </c>
      <c r="G56" s="6">
        <v>2.1532</v>
      </c>
      <c r="H56" s="6">
        <v>43.161900000000003</v>
      </c>
      <c r="I56" s="6">
        <v>7.1999999999999998E-3</v>
      </c>
      <c r="J56" s="6">
        <v>54.1205</v>
      </c>
      <c r="K56" s="6">
        <v>0.10630000000000001</v>
      </c>
      <c r="L56" s="6">
        <v>2.2800000000000001E-2</v>
      </c>
      <c r="M56" s="6">
        <v>0</v>
      </c>
      <c r="N56" s="6">
        <v>1.2800000000000001E-2</v>
      </c>
      <c r="O56" s="6">
        <v>0.30580000000000002</v>
      </c>
      <c r="P56" s="6">
        <v>0</v>
      </c>
      <c r="Q56" s="6">
        <v>0.73780000000000001</v>
      </c>
      <c r="R56" s="6">
        <v>-0.90664929992630794</v>
      </c>
      <c r="S56" s="6">
        <v>-1.6247221438645979E-3</v>
      </c>
      <c r="T56" s="6">
        <v>99.720125977929825</v>
      </c>
      <c r="U56" s="6">
        <v>9.6518299629818678</v>
      </c>
      <c r="V56" s="6">
        <v>3.4304818643295015E-2</v>
      </c>
      <c r="W56" s="6">
        <v>5.6896394160073438E-3</v>
      </c>
      <c r="X56" s="6">
        <v>0</v>
      </c>
      <c r="Y56" s="6">
        <v>4.3111977713103204E-2</v>
      </c>
      <c r="Z56" s="6">
        <v>7.1208329002018511E-2</v>
      </c>
      <c r="AA56" s="6">
        <v>6.0820181548173702</v>
      </c>
      <c r="AB56" s="6">
        <v>0</v>
      </c>
      <c r="AC56" s="6">
        <v>2.9972589431602531E-3</v>
      </c>
      <c r="AD56" s="6">
        <v>1.1334518497282149</v>
      </c>
      <c r="AE56" s="6">
        <v>2.0310248513824266E-3</v>
      </c>
      <c r="AF56" s="6">
        <v>0.86451712542040271</v>
      </c>
      <c r="AG56" s="6">
        <v>9.8061447277562905</v>
      </c>
      <c r="AH56" s="6">
        <v>6.0850154137605301</v>
      </c>
      <c r="AI56" t="s">
        <v>246</v>
      </c>
      <c r="AJ56">
        <v>809.32055164963162</v>
      </c>
      <c r="AK56">
        <v>39.91310076011743</v>
      </c>
      <c r="AL56">
        <v>0.66775615612708106</v>
      </c>
      <c r="AM56" t="s">
        <v>247</v>
      </c>
      <c r="AN56">
        <v>198.5664916195831</v>
      </c>
      <c r="AO56">
        <v>197714.04809364997</v>
      </c>
      <c r="AP56">
        <v>96.310128995093336</v>
      </c>
      <c r="AQ56">
        <v>261.84147245041959</v>
      </c>
      <c r="AR56">
        <v>386792.01141226821</v>
      </c>
      <c r="AS56">
        <v>384947.23158894101</v>
      </c>
      <c r="AT56">
        <v>11.265211920195519</v>
      </c>
      <c r="AU56">
        <v>68.799487980112758</v>
      </c>
      <c r="AV56">
        <v>63.223378390440189</v>
      </c>
      <c r="AW56">
        <v>5095.4368426661249</v>
      </c>
      <c r="AX56">
        <v>151.7805125053527</v>
      </c>
      <c r="AY56">
        <v>0.10750037090731847</v>
      </c>
      <c r="AZ56">
        <v>697.47122885325371</v>
      </c>
      <c r="BA56">
        <v>2219.1757370180926</v>
      </c>
      <c r="BB56">
        <v>300.04021476715508</v>
      </c>
      <c r="BC56">
        <v>1343.5689403528606</v>
      </c>
      <c r="BD56">
        <v>206.2292684887843</v>
      </c>
      <c r="BE56">
        <v>49.172431235678388</v>
      </c>
      <c r="BF56">
        <v>128.26709126370662</v>
      </c>
      <c r="BG56">
        <v>12.063726977845354</v>
      </c>
      <c r="BH56">
        <v>48.747966591888456</v>
      </c>
      <c r="BI56">
        <v>6.3705803475290992</v>
      </c>
      <c r="BJ56">
        <v>12.929153126058683</v>
      </c>
      <c r="BK56">
        <v>1.1510825116521857</v>
      </c>
      <c r="BL56">
        <v>5.4570621634523437</v>
      </c>
      <c r="BM56">
        <v>0.54364576067459225</v>
      </c>
      <c r="BN56" t="s">
        <v>248</v>
      </c>
      <c r="BO56">
        <v>6.3305505249243037</v>
      </c>
      <c r="BP56">
        <v>5.9202551871629741</v>
      </c>
      <c r="BQ56">
        <v>1.351137418405929</v>
      </c>
      <c r="BR56" s="3">
        <f t="shared" si="11"/>
        <v>5031.1881294586319</v>
      </c>
      <c r="BS56" s="3">
        <f t="shared" si="12"/>
        <v>5182.9686419639847</v>
      </c>
      <c r="BT56" s="7">
        <f t="shared" si="6"/>
        <v>0.98265554472746575</v>
      </c>
      <c r="BU56" s="8">
        <f t="shared" si="7"/>
        <v>86.825026869049324</v>
      </c>
      <c r="BV56" s="9">
        <f t="shared" si="8"/>
        <v>106.80662598845856</v>
      </c>
      <c r="BW56" s="8">
        <f t="shared" si="9"/>
        <v>1.0010002728529999</v>
      </c>
      <c r="BX56" s="8">
        <f t="shared" si="13"/>
        <v>1.1736172914545426</v>
      </c>
      <c r="BY56" s="8">
        <f t="shared" si="14"/>
        <v>0.8899110397760519</v>
      </c>
      <c r="BZ56" s="8">
        <f t="shared" si="15"/>
        <v>0.70541029935645572</v>
      </c>
      <c r="CA56" s="7">
        <f t="shared" si="10"/>
        <v>0.5801365959533703</v>
      </c>
      <c r="CB56" s="3">
        <f t="shared" si="16"/>
        <v>33.571087345527502</v>
      </c>
      <c r="CC56" s="3">
        <f t="shared" si="17"/>
        <v>4.3816825043212013</v>
      </c>
      <c r="CD56" s="7">
        <f t="shared" si="18"/>
        <v>23.82522536808165</v>
      </c>
      <c r="CE56" s="6">
        <v>5.8639751014840202</v>
      </c>
      <c r="CF56" s="6">
        <v>29.009739026051406</v>
      </c>
      <c r="CG56" s="10">
        <v>-157.08092873972043</v>
      </c>
      <c r="CH56" s="5">
        <v>-788.19256197556751</v>
      </c>
      <c r="CI56" s="5">
        <v>6.905364990234375</v>
      </c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</row>
    <row r="57" spans="1:107" x14ac:dyDescent="0.25">
      <c r="A57" t="s">
        <v>249</v>
      </c>
      <c r="B57" t="s">
        <v>66</v>
      </c>
      <c r="C57" t="s">
        <v>150</v>
      </c>
      <c r="D57" t="s">
        <v>151</v>
      </c>
      <c r="E57" s="13" t="s">
        <v>235</v>
      </c>
      <c r="F57" t="s">
        <v>97</v>
      </c>
      <c r="G57" s="6">
        <v>2.5202</v>
      </c>
      <c r="H57" s="6">
        <v>43.268599999999999</v>
      </c>
      <c r="I57" s="6">
        <v>1.03E-2</v>
      </c>
      <c r="J57" s="6">
        <v>54.398099999999999</v>
      </c>
      <c r="K57" s="6">
        <v>0.12620000000000001</v>
      </c>
      <c r="L57" s="6">
        <v>1.6500000000000001E-2</v>
      </c>
      <c r="M57" s="6">
        <v>0</v>
      </c>
      <c r="N57" s="6">
        <v>1.4999999999999999E-2</v>
      </c>
      <c r="O57" s="6">
        <v>0</v>
      </c>
      <c r="P57" s="6">
        <v>0</v>
      </c>
      <c r="Q57" s="6">
        <v>0.73050000000000004</v>
      </c>
      <c r="R57" s="6">
        <v>-1.0611822244446782</v>
      </c>
      <c r="S57" s="6">
        <v>-2.3242552891396331E-3</v>
      </c>
      <c r="T57" s="6">
        <v>100.02189352026619</v>
      </c>
      <c r="U57" s="6">
        <v>9.6835360471249583</v>
      </c>
      <c r="V57" s="6">
        <v>4.0652157408505842E-2</v>
      </c>
      <c r="W57" s="6">
        <v>4.1175022089526827E-3</v>
      </c>
      <c r="X57" s="6">
        <v>0</v>
      </c>
      <c r="Y57" s="6">
        <v>0</v>
      </c>
      <c r="Z57" s="6">
        <v>7.0374406360120753E-2</v>
      </c>
      <c r="AA57" s="6">
        <v>6.0858659447111938</v>
      </c>
      <c r="AB57" s="6">
        <v>0</v>
      </c>
      <c r="AC57" s="6">
        <v>3.5059678926953578E-3</v>
      </c>
      <c r="AD57" s="6">
        <v>1.3242076487212961</v>
      </c>
      <c r="AE57" s="6">
        <v>2.900162589726976E-3</v>
      </c>
      <c r="AF57" s="6">
        <v>0.67289218868897682</v>
      </c>
      <c r="AG57" s="6">
        <v>9.7986801131025363</v>
      </c>
      <c r="AH57" s="6">
        <v>6.0893719126038892</v>
      </c>
      <c r="AI57" t="s">
        <v>250</v>
      </c>
      <c r="BR57" s="3"/>
      <c r="BS57" s="3"/>
      <c r="BT57" s="7" t="str">
        <f t="shared" si="6"/>
        <v/>
      </c>
      <c r="BU57" s="8" t="str">
        <f t="shared" si="7"/>
        <v/>
      </c>
      <c r="BV57" s="9" t="str">
        <f t="shared" si="8"/>
        <v/>
      </c>
      <c r="BW57" s="8" t="str">
        <f t="shared" si="9"/>
        <v/>
      </c>
      <c r="BX57" s="8" t="str">
        <f t="shared" si="13"/>
        <v/>
      </c>
      <c r="BY57" s="8" t="str">
        <f t="shared" si="14"/>
        <v/>
      </c>
      <c r="BZ57" s="8" t="str">
        <f t="shared" si="15"/>
        <v/>
      </c>
      <c r="CA57" s="7" t="str">
        <f t="shared" si="10"/>
        <v/>
      </c>
      <c r="CB57" s="3" t="str">
        <f t="shared" si="16"/>
        <v/>
      </c>
      <c r="CC57" s="3" t="str">
        <f t="shared" si="17"/>
        <v/>
      </c>
      <c r="CD57" s="7" t="str">
        <f t="shared" si="18"/>
        <v/>
      </c>
      <c r="CE57" s="6"/>
      <c r="CF57" s="6"/>
      <c r="CG57" s="10"/>
      <c r="CH57" s="5"/>
      <c r="CI57" s="5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</row>
    <row r="58" spans="1:107" x14ac:dyDescent="0.25">
      <c r="A58" t="s">
        <v>254</v>
      </c>
      <c r="B58" t="s">
        <v>66</v>
      </c>
      <c r="C58" t="s">
        <v>150</v>
      </c>
      <c r="D58" t="s">
        <v>68</v>
      </c>
      <c r="E58" s="13" t="s">
        <v>235</v>
      </c>
      <c r="F58" t="s">
        <v>97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t="s">
        <v>255</v>
      </c>
      <c r="AJ58">
        <v>836.26436693486335</v>
      </c>
      <c r="AK58">
        <v>62.11766308507562</v>
      </c>
      <c r="AL58" t="s">
        <v>256</v>
      </c>
      <c r="AM58" t="s">
        <v>257</v>
      </c>
      <c r="AN58">
        <v>390.11313700501</v>
      </c>
      <c r="AO58">
        <v>213406.3460829668</v>
      </c>
      <c r="AP58">
        <v>94.275223494352915</v>
      </c>
      <c r="AQ58">
        <v>319.90950993828386</v>
      </c>
      <c r="AR58">
        <v>392366.61911554926</v>
      </c>
      <c r="AS58">
        <v>384312.50816346699</v>
      </c>
      <c r="AT58">
        <v>11.440949727042417</v>
      </c>
      <c r="AU58">
        <v>89.468711923359464</v>
      </c>
      <c r="AV58">
        <v>94.69571976913258</v>
      </c>
      <c r="AW58">
        <v>5197.3905668272992</v>
      </c>
      <c r="AX58">
        <v>191.10939904073646</v>
      </c>
      <c r="AY58">
        <v>7.8350452060007944E-2</v>
      </c>
      <c r="AZ58">
        <v>727.34006034947015</v>
      </c>
      <c r="BA58">
        <v>2365.604038543162</v>
      </c>
      <c r="BB58">
        <v>328.65450288878623</v>
      </c>
      <c r="BC58">
        <v>1514.4102489832164</v>
      </c>
      <c r="BD58">
        <v>249.17497511379204</v>
      </c>
      <c r="BE58">
        <v>62.792569535688415</v>
      </c>
      <c r="BF58">
        <v>158.94818757215126</v>
      </c>
      <c r="BG58">
        <v>15.160557077072545</v>
      </c>
      <c r="BH58">
        <v>61.582868546617981</v>
      </c>
      <c r="BI58">
        <v>7.954637696131778</v>
      </c>
      <c r="BJ58">
        <v>15.601790043798193</v>
      </c>
      <c r="BK58">
        <v>1.4066870493751225</v>
      </c>
      <c r="BL58">
        <v>6.4089344830088431</v>
      </c>
      <c r="BM58">
        <v>0.69269455488623666</v>
      </c>
      <c r="BN58" t="s">
        <v>258</v>
      </c>
      <c r="BO58">
        <v>7.0167094452850138</v>
      </c>
      <c r="BP58">
        <v>7.0040062769103333</v>
      </c>
      <c r="BQ58">
        <v>0.70553460807831159</v>
      </c>
      <c r="BR58" s="3">
        <f t="shared" si="11"/>
        <v>5515.7327524371576</v>
      </c>
      <c r="BS58" s="3">
        <f t="shared" si="12"/>
        <v>5706.8421514778938</v>
      </c>
      <c r="BT58" s="7">
        <f t="shared" si="6"/>
        <v>0.98027312519758802</v>
      </c>
      <c r="BU58" s="8">
        <f t="shared" si="7"/>
        <v>77.095531415278316</v>
      </c>
      <c r="BV58" s="9">
        <f t="shared" si="8"/>
        <v>96.944153439495736</v>
      </c>
      <c r="BW58" s="8">
        <f t="shared" si="9"/>
        <v>0.92610839751063401</v>
      </c>
      <c r="BX58" s="8">
        <f t="shared" si="13"/>
        <v>1.1705532954132516</v>
      </c>
      <c r="BY58" s="8">
        <f t="shared" si="14"/>
        <v>0.92872244146139094</v>
      </c>
      <c r="BZ58" s="8">
        <f t="shared" si="15"/>
        <v>0.70832045166247126</v>
      </c>
      <c r="CA58" s="7">
        <f t="shared" si="10"/>
        <v>0.69429481826324657</v>
      </c>
      <c r="CB58" s="3">
        <f t="shared" si="16"/>
        <v>27.195891949403464</v>
      </c>
      <c r="CC58" s="3">
        <f t="shared" si="17"/>
        <v>9.9272327632337998</v>
      </c>
      <c r="CD58" s="7">
        <f t="shared" si="18"/>
        <v>24.024902998871983</v>
      </c>
      <c r="CE58" s="6">
        <v>6.0329011645257333</v>
      </c>
      <c r="CF58" s="6">
        <v>28.093854216088296</v>
      </c>
      <c r="CG58" s="10">
        <v>-166.75959437779807</v>
      </c>
      <c r="CH58" s="5">
        <v>-759.71047419355818</v>
      </c>
      <c r="CI58" s="5">
        <v>2053.2822875976563</v>
      </c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</row>
    <row r="59" spans="1:107" x14ac:dyDescent="0.25">
      <c r="A59" t="s">
        <v>259</v>
      </c>
      <c r="B59" t="s">
        <v>66</v>
      </c>
      <c r="C59" t="s">
        <v>150</v>
      </c>
      <c r="D59" t="s">
        <v>68</v>
      </c>
      <c r="E59" s="13" t="s">
        <v>235</v>
      </c>
      <c r="F59" t="s">
        <v>97</v>
      </c>
      <c r="G59" s="6">
        <v>2.3195999999999999</v>
      </c>
      <c r="H59" s="6">
        <v>43.1648</v>
      </c>
      <c r="I59" s="6">
        <v>0</v>
      </c>
      <c r="J59" s="6">
        <v>55.173699999999997</v>
      </c>
      <c r="K59" s="6">
        <v>7.7299999999999994E-2</v>
      </c>
      <c r="L59" s="6">
        <v>2.2700000000000001E-2</v>
      </c>
      <c r="M59" s="6">
        <v>0</v>
      </c>
      <c r="N59" s="6">
        <v>0</v>
      </c>
      <c r="O59" s="6">
        <v>0</v>
      </c>
      <c r="P59" s="6">
        <v>0</v>
      </c>
      <c r="Q59" s="6">
        <v>0.57899999999999996</v>
      </c>
      <c r="R59" s="6">
        <v>-0.97671545425834283</v>
      </c>
      <c r="S59" s="6">
        <v>0</v>
      </c>
      <c r="T59" s="6">
        <v>100.36038454574167</v>
      </c>
      <c r="U59" s="6">
        <v>9.7927649141606814</v>
      </c>
      <c r="V59" s="6">
        <v>2.4827141235572725E-2</v>
      </c>
      <c r="W59" s="6">
        <v>5.6646848571652066E-3</v>
      </c>
      <c r="X59" s="6">
        <v>0</v>
      </c>
      <c r="Y59" s="6">
        <v>0</v>
      </c>
      <c r="Z59" s="6">
        <v>5.5615528063457861E-2</v>
      </c>
      <c r="AA59" s="6">
        <v>6.0534400909358892</v>
      </c>
      <c r="AB59" s="6">
        <v>0</v>
      </c>
      <c r="AC59" s="6">
        <v>0</v>
      </c>
      <c r="AD59" s="6">
        <v>1.2152263062315505</v>
      </c>
      <c r="AE59" s="6">
        <v>0</v>
      </c>
      <c r="AF59" s="6">
        <v>0.78477369376844952</v>
      </c>
      <c r="AG59" s="6">
        <v>9.8788722683168775</v>
      </c>
      <c r="AH59" s="6">
        <v>6.0534400909358892</v>
      </c>
      <c r="AI59" t="s">
        <v>260</v>
      </c>
      <c r="AJ59">
        <v>826.28730563265424</v>
      </c>
      <c r="AK59">
        <v>33.750753035044816</v>
      </c>
      <c r="AL59" t="s">
        <v>261</v>
      </c>
      <c r="AM59" t="s">
        <v>262</v>
      </c>
      <c r="AN59">
        <v>339.11105814666786</v>
      </c>
      <c r="AO59">
        <v>223271.604155195</v>
      </c>
      <c r="AP59">
        <v>68.188543554435611</v>
      </c>
      <c r="AQ59">
        <v>263.7168149179173</v>
      </c>
      <c r="AR59">
        <v>394296.29101283883</v>
      </c>
      <c r="AS59">
        <v>387341.74481573707</v>
      </c>
      <c r="AT59">
        <v>12.379104513412594</v>
      </c>
      <c r="AU59">
        <v>65.90452016933844</v>
      </c>
      <c r="AV59">
        <v>56.527917499520505</v>
      </c>
      <c r="AW59">
        <v>5292.679787579822</v>
      </c>
      <c r="AX59">
        <v>183.9367428888456</v>
      </c>
      <c r="AY59">
        <v>6.2577539011924574E-2</v>
      </c>
      <c r="AZ59">
        <v>740.40636055148525</v>
      </c>
      <c r="BA59">
        <v>2339.0958404247463</v>
      </c>
      <c r="BB59">
        <v>321.02587703009698</v>
      </c>
      <c r="BC59">
        <v>1433.1240934432928</v>
      </c>
      <c r="BD59">
        <v>232.60742148276944</v>
      </c>
      <c r="BE59">
        <v>60.323214011850233</v>
      </c>
      <c r="BF59">
        <v>153.79828554880794</v>
      </c>
      <c r="BG59">
        <v>14.755935560086172</v>
      </c>
      <c r="BH59">
        <v>61.551886282077618</v>
      </c>
      <c r="BI59">
        <v>8.0126416838472956</v>
      </c>
      <c r="BJ59">
        <v>15.337834395050153</v>
      </c>
      <c r="BK59">
        <v>1.317409249557052</v>
      </c>
      <c r="BL59">
        <v>5.979968312149567</v>
      </c>
      <c r="BM59">
        <v>0.6335926752326595</v>
      </c>
      <c r="BN59">
        <v>1.5697064132711599E-2</v>
      </c>
      <c r="BO59">
        <v>6.5448554469881373</v>
      </c>
      <c r="BP59">
        <v>5.5038703970175762</v>
      </c>
      <c r="BQ59">
        <v>0.64723458155656099</v>
      </c>
      <c r="BR59" s="3">
        <f t="shared" si="11"/>
        <v>5387.9703606510484</v>
      </c>
      <c r="BS59" s="3">
        <f t="shared" si="12"/>
        <v>5571.9071035398938</v>
      </c>
      <c r="BT59" s="7">
        <f t="shared" si="6"/>
        <v>0.9800315775781292</v>
      </c>
      <c r="BU59" s="8">
        <f t="shared" si="7"/>
        <v>84.110223754496857</v>
      </c>
      <c r="BV59" s="9">
        <f t="shared" si="8"/>
        <v>102.73407985349922</v>
      </c>
      <c r="BW59" s="8">
        <f t="shared" si="9"/>
        <v>0.99621757155105706</v>
      </c>
      <c r="BX59" s="8">
        <f t="shared" si="13"/>
        <v>1.160728404204735</v>
      </c>
      <c r="BY59" s="8">
        <f t="shared" si="14"/>
        <v>0.93876011292535078</v>
      </c>
      <c r="BZ59" s="8">
        <f t="shared" si="15"/>
        <v>0.67871361254935703</v>
      </c>
      <c r="CA59" s="7">
        <f t="shared" si="10"/>
        <v>0.51211590568179399</v>
      </c>
      <c r="CB59" s="3">
        <f t="shared" si="16"/>
        <v>28.77445639438244</v>
      </c>
      <c r="CC59" s="3">
        <f t="shared" si="17"/>
        <v>8.5036717039764671</v>
      </c>
      <c r="CD59" s="7">
        <f t="shared" si="18"/>
        <v>22.955817837161511</v>
      </c>
      <c r="CE59" s="6">
        <v>5.9994209791868327</v>
      </c>
      <c r="CF59" s="6">
        <v>28.334224858074101</v>
      </c>
      <c r="CG59" s="10">
        <v>-167.35982235878794</v>
      </c>
      <c r="CH59" s="5">
        <v>-585.9044378205981</v>
      </c>
      <c r="CI59" s="5">
        <v>643.15634155273438</v>
      </c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</row>
    <row r="60" spans="1:107" x14ac:dyDescent="0.25">
      <c r="A60" t="s">
        <v>263</v>
      </c>
      <c r="B60" t="s">
        <v>66</v>
      </c>
      <c r="C60" t="s">
        <v>150</v>
      </c>
      <c r="D60" t="s">
        <v>68</v>
      </c>
      <c r="E60" s="13" t="s">
        <v>69</v>
      </c>
      <c r="F60" t="s">
        <v>97</v>
      </c>
      <c r="G60" s="6">
        <v>2.1503999999999999</v>
      </c>
      <c r="H60" s="6">
        <v>42.374299999999998</v>
      </c>
      <c r="I60" s="6">
        <v>0</v>
      </c>
      <c r="J60" s="6">
        <v>56.0443</v>
      </c>
      <c r="K60" s="6">
        <v>0.1336</v>
      </c>
      <c r="L60" s="6">
        <v>3.5999999999999997E-2</v>
      </c>
      <c r="M60" s="6">
        <v>0</v>
      </c>
      <c r="N60" s="6">
        <v>0</v>
      </c>
      <c r="O60" s="6">
        <v>7.9799999999999996E-2</v>
      </c>
      <c r="P60" s="6">
        <v>0</v>
      </c>
      <c r="Q60" s="6">
        <v>0.7127</v>
      </c>
      <c r="R60" s="6">
        <v>-0.90547030213706703</v>
      </c>
      <c r="S60" s="6">
        <v>0</v>
      </c>
      <c r="T60" s="6">
        <v>100.62572969786294</v>
      </c>
      <c r="U60" s="6">
        <v>9.9817293738743089</v>
      </c>
      <c r="V60" s="6">
        <v>4.3058093962517918E-2</v>
      </c>
      <c r="W60" s="6">
        <v>8.9836411831694888E-3</v>
      </c>
      <c r="X60" s="6">
        <v>0</v>
      </c>
      <c r="Y60" s="6">
        <v>1.1235433566819823E-2</v>
      </c>
      <c r="Z60" s="6">
        <v>6.8695040247895162E-2</v>
      </c>
      <c r="AA60" s="6">
        <v>5.9631560527102589</v>
      </c>
      <c r="AB60" s="6">
        <v>0</v>
      </c>
      <c r="AC60" s="6">
        <v>0</v>
      </c>
      <c r="AD60" s="6">
        <v>1.130484040464065</v>
      </c>
      <c r="AE60" s="6">
        <v>0</v>
      </c>
      <c r="AF60" s="6">
        <v>0.86951595953593497</v>
      </c>
      <c r="AG60" s="6">
        <v>10.113701582834711</v>
      </c>
      <c r="AH60" s="6">
        <v>5.9631560527102589</v>
      </c>
      <c r="AI60" t="s">
        <v>264</v>
      </c>
      <c r="AJ60">
        <v>1288.0593618476885</v>
      </c>
      <c r="AK60">
        <v>1080.542294275032</v>
      </c>
      <c r="AL60">
        <v>0.1401532302818565</v>
      </c>
      <c r="AM60" t="s">
        <v>265</v>
      </c>
      <c r="AN60">
        <v>211.01315737014659</v>
      </c>
      <c r="AO60">
        <v>189412.33996981248</v>
      </c>
      <c r="AP60">
        <v>129.99926296453657</v>
      </c>
      <c r="AQ60">
        <v>325.75276320291493</v>
      </c>
      <c r="AR60">
        <v>400514.12268188305</v>
      </c>
      <c r="AS60">
        <v>413743.96705112542</v>
      </c>
      <c r="AT60">
        <v>13.049472902194401</v>
      </c>
      <c r="AU60">
        <v>160.36091505637091</v>
      </c>
      <c r="AV60">
        <v>575.57768257942348</v>
      </c>
      <c r="AW60">
        <v>4799.8749247126207</v>
      </c>
      <c r="AX60">
        <v>86.357262277004438</v>
      </c>
      <c r="AY60">
        <v>2.5464299894695475</v>
      </c>
      <c r="AZ60">
        <v>592.12828269240447</v>
      </c>
      <c r="BA60">
        <v>1693.095166602109</v>
      </c>
      <c r="BB60">
        <v>213.46394031895261</v>
      </c>
      <c r="BC60">
        <v>866.4802377028501</v>
      </c>
      <c r="BD60">
        <v>125.15156745954305</v>
      </c>
      <c r="BE60">
        <v>29.485615139585956</v>
      </c>
      <c r="BF60">
        <v>71.243410457996092</v>
      </c>
      <c r="BG60">
        <v>6.6802190983499035</v>
      </c>
      <c r="BH60">
        <v>29.112971363327507</v>
      </c>
      <c r="BI60">
        <v>4.0214591232782713</v>
      </c>
      <c r="BJ60">
        <v>8.0306517692556714</v>
      </c>
      <c r="BK60">
        <v>0.72671241372465456</v>
      </c>
      <c r="BL60">
        <v>3.3956129226965337</v>
      </c>
      <c r="BM60">
        <v>0.36532981757318017</v>
      </c>
      <c r="BN60" t="s">
        <v>266</v>
      </c>
      <c r="BO60">
        <v>7.9219985997739819</v>
      </c>
      <c r="BP60">
        <v>14.153338281233562</v>
      </c>
      <c r="BQ60">
        <v>2.9862021342357341</v>
      </c>
      <c r="BR60" s="3">
        <f t="shared" si="11"/>
        <v>3643.3811768816477</v>
      </c>
      <c r="BS60" s="3">
        <f t="shared" si="12"/>
        <v>3729.738439158652</v>
      </c>
      <c r="BT60" s="7">
        <f t="shared" si="6"/>
        <v>0.98563615664474669</v>
      </c>
      <c r="BU60" s="8">
        <f t="shared" si="7"/>
        <v>118.460935429529</v>
      </c>
      <c r="BV60" s="9">
        <f t="shared" si="8"/>
        <v>130.95696264860419</v>
      </c>
      <c r="BW60" s="8">
        <f t="shared" si="9"/>
        <v>1.3177256433206277</v>
      </c>
      <c r="BX60" s="8">
        <f t="shared" si="13"/>
        <v>1.1521231228330189</v>
      </c>
      <c r="BY60" s="8">
        <f t="shared" si="14"/>
        <v>0.91913093208354113</v>
      </c>
      <c r="BZ60" s="8">
        <f t="shared" si="15"/>
        <v>0.6484392926966126</v>
      </c>
      <c r="CA60" s="7">
        <f t="shared" si="10"/>
        <v>6.7381898756015079</v>
      </c>
      <c r="CB60" s="3">
        <f t="shared" si="16"/>
        <v>55.581601340212366</v>
      </c>
      <c r="CC60" s="3">
        <f t="shared" si="17"/>
        <v>4.7395781146127476</v>
      </c>
      <c r="CD60" s="7">
        <f t="shared" si="18"/>
        <v>21.474111666863461</v>
      </c>
      <c r="CE60" s="6">
        <v>5.4273953743378218</v>
      </c>
      <c r="CF60" s="6">
        <v>30.222682945622779</v>
      </c>
      <c r="CG60" s="10">
        <v>-126.81487413244611</v>
      </c>
      <c r="CH60" s="5">
        <v>-769.21223883250241</v>
      </c>
      <c r="CI60" s="5">
        <v>-1712.8325805664063</v>
      </c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</row>
    <row r="61" spans="1:107" x14ac:dyDescent="0.25">
      <c r="A61" t="s">
        <v>267</v>
      </c>
      <c r="B61" t="s">
        <v>66</v>
      </c>
      <c r="C61" t="s">
        <v>150</v>
      </c>
      <c r="D61" t="s">
        <v>79</v>
      </c>
      <c r="E61" s="13" t="s">
        <v>69</v>
      </c>
      <c r="F61" t="s">
        <v>97</v>
      </c>
      <c r="G61" s="6">
        <v>2.2305000000000001</v>
      </c>
      <c r="H61" s="6">
        <v>42.735100000000003</v>
      </c>
      <c r="I61" s="6">
        <v>1.2999999999999999E-3</v>
      </c>
      <c r="J61" s="6">
        <v>55.840800000000002</v>
      </c>
      <c r="K61" s="6">
        <v>0.1318</v>
      </c>
      <c r="L61" s="6">
        <v>2.0899999999999998E-2</v>
      </c>
      <c r="M61" s="6">
        <v>0</v>
      </c>
      <c r="N61" s="6">
        <v>2.1499999999999998E-2</v>
      </c>
      <c r="O61" s="6">
        <v>0</v>
      </c>
      <c r="P61" s="6">
        <v>0</v>
      </c>
      <c r="Q61" s="6">
        <v>0.6532</v>
      </c>
      <c r="R61" s="6">
        <v>-0.93919806032213926</v>
      </c>
      <c r="S61" s="6">
        <v>-2.9335260930888571E-4</v>
      </c>
      <c r="T61" s="6">
        <v>100.69570858706855</v>
      </c>
      <c r="U61" s="6">
        <v>9.9138624400281277</v>
      </c>
      <c r="V61" s="6">
        <v>4.2342906777619198E-2</v>
      </c>
      <c r="W61" s="6">
        <v>5.2155027980067313E-3</v>
      </c>
      <c r="X61" s="6">
        <v>0</v>
      </c>
      <c r="Y61" s="6">
        <v>0</v>
      </c>
      <c r="Z61" s="6">
        <v>6.2759823665670428E-2</v>
      </c>
      <c r="AA61" s="6">
        <v>5.994807989562811</v>
      </c>
      <c r="AB61" s="6">
        <v>0</v>
      </c>
      <c r="AC61" s="6">
        <v>5.0118279053509591E-3</v>
      </c>
      <c r="AD61" s="6">
        <v>1.1688649257536436</v>
      </c>
      <c r="AE61" s="6">
        <v>3.650644036261302E-4</v>
      </c>
      <c r="AF61" s="6">
        <v>0.83077000984273019</v>
      </c>
      <c r="AG61" s="6">
        <v>10.024180673269425</v>
      </c>
      <c r="AH61" s="6">
        <v>5.9998198174681621</v>
      </c>
      <c r="AI61" t="s">
        <v>268</v>
      </c>
      <c r="AJ61">
        <v>906.67214612958401</v>
      </c>
      <c r="AK61">
        <v>291.80408564279139</v>
      </c>
      <c r="AL61" t="s">
        <v>269</v>
      </c>
      <c r="AM61" t="s">
        <v>270</v>
      </c>
      <c r="AN61">
        <v>475.11085618235285</v>
      </c>
      <c r="AO61">
        <v>216637.62497363836</v>
      </c>
      <c r="AP61" t="s">
        <v>271</v>
      </c>
      <c r="AQ61">
        <v>338.72318570818339</v>
      </c>
      <c r="AR61">
        <v>399084.73609129817</v>
      </c>
      <c r="AS61">
        <v>389205.12478072406</v>
      </c>
      <c r="AT61">
        <v>11.283269445973419</v>
      </c>
      <c r="AU61">
        <v>92.940192890798372</v>
      </c>
      <c r="AV61">
        <v>134.92722361812017</v>
      </c>
      <c r="AW61">
        <v>5184.8714922495346</v>
      </c>
      <c r="AX61">
        <v>176.01871203693477</v>
      </c>
      <c r="AY61">
        <v>0.25615341836928313</v>
      </c>
      <c r="AZ61">
        <v>717.70943701847148</v>
      </c>
      <c r="BA61">
        <v>2226.2390796105151</v>
      </c>
      <c r="BB61">
        <v>313.11524225794921</v>
      </c>
      <c r="BC61">
        <v>1401.281601370775</v>
      </c>
      <c r="BD61">
        <v>223.94925050656431</v>
      </c>
      <c r="BE61">
        <v>54.855063645659122</v>
      </c>
      <c r="BF61">
        <v>145.15220454475516</v>
      </c>
      <c r="BG61">
        <v>14.13787629309515</v>
      </c>
      <c r="BH61">
        <v>59.277646831782803</v>
      </c>
      <c r="BI61">
        <v>7.5979012912713157</v>
      </c>
      <c r="BJ61">
        <v>14.897961987898027</v>
      </c>
      <c r="BK61">
        <v>1.271179760609205</v>
      </c>
      <c r="BL61">
        <v>5.8227761897547339</v>
      </c>
      <c r="BM61">
        <v>0.62609706157246914</v>
      </c>
      <c r="BN61" t="s">
        <v>272</v>
      </c>
      <c r="BO61">
        <v>7.5324312532442184</v>
      </c>
      <c r="BP61">
        <v>8.2966463107669419</v>
      </c>
      <c r="BQ61">
        <v>1.4700095879142083</v>
      </c>
      <c r="BR61" s="3">
        <f t="shared" si="11"/>
        <v>5185.933318370674</v>
      </c>
      <c r="BS61" s="3">
        <f t="shared" si="12"/>
        <v>5361.9520304076086</v>
      </c>
      <c r="BT61" s="7">
        <f t="shared" si="6"/>
        <v>0.98001681991380818</v>
      </c>
      <c r="BU61" s="8">
        <f t="shared" si="7"/>
        <v>83.732891614946908</v>
      </c>
      <c r="BV61" s="9">
        <f t="shared" si="8"/>
        <v>100.41696848538209</v>
      </c>
      <c r="BW61" s="8">
        <f t="shared" si="9"/>
        <v>0.98762276265448579</v>
      </c>
      <c r="BX61" s="8">
        <f t="shared" si="13"/>
        <v>1.1361431534506814</v>
      </c>
      <c r="BY61" s="8">
        <f t="shared" si="14"/>
        <v>0.89554576625560811</v>
      </c>
      <c r="BZ61" s="8">
        <f t="shared" si="15"/>
        <v>0.68109468469107692</v>
      </c>
      <c r="CA61" s="7">
        <f t="shared" si="10"/>
        <v>3.1396974394668136</v>
      </c>
      <c r="CB61" s="3">
        <f t="shared" si="16"/>
        <v>29.456365361664336</v>
      </c>
      <c r="CC61" s="3">
        <f t="shared" si="17"/>
        <v>5.6439402701713162</v>
      </c>
      <c r="CD61" s="7">
        <f t="shared" si="18"/>
        <v>23.166754250828458</v>
      </c>
      <c r="CE61" s="6">
        <v>5.9639794235777757</v>
      </c>
      <c r="CF61" s="6">
        <v>28.308203601310314</v>
      </c>
      <c r="CG61" s="10">
        <v>-165.15112502037084</v>
      </c>
      <c r="CH61" s="5">
        <v>-633.39316406092985</v>
      </c>
      <c r="CI61" s="5">
        <v>784.33248901367188</v>
      </c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</row>
    <row r="62" spans="1:107" x14ac:dyDescent="0.25">
      <c r="A62" t="s">
        <v>273</v>
      </c>
      <c r="B62" t="s">
        <v>66</v>
      </c>
      <c r="C62" t="s">
        <v>274</v>
      </c>
      <c r="D62" t="s">
        <v>151</v>
      </c>
      <c r="E62" s="12" t="s">
        <v>69</v>
      </c>
      <c r="F62" t="s">
        <v>97</v>
      </c>
      <c r="G62" s="6">
        <v>2.6219000000000001</v>
      </c>
      <c r="H62" s="6">
        <v>42.321199999999997</v>
      </c>
      <c r="I62" s="6">
        <v>0</v>
      </c>
      <c r="J62" s="6">
        <v>55.029299999999999</v>
      </c>
      <c r="K62" s="6">
        <v>0.1003</v>
      </c>
      <c r="L62" s="6">
        <v>5.5599999999999997E-2</v>
      </c>
      <c r="M62" s="6">
        <v>0</v>
      </c>
      <c r="N62" s="6">
        <v>5.1999999999999998E-2</v>
      </c>
      <c r="O62" s="6">
        <v>0</v>
      </c>
      <c r="P62" s="6">
        <v>0</v>
      </c>
      <c r="Q62" s="6">
        <v>0.73260000000000003</v>
      </c>
      <c r="R62" s="6">
        <v>-1.1040051084324665</v>
      </c>
      <c r="S62" s="6">
        <v>0</v>
      </c>
      <c r="T62" s="6">
        <v>99.809194891567543</v>
      </c>
      <c r="U62" s="6">
        <v>9.874006609768303</v>
      </c>
      <c r="V62" s="6">
        <v>3.2566745429543124E-2</v>
      </c>
      <c r="W62" s="6">
        <v>1.3874734716228432E-2</v>
      </c>
      <c r="X62" s="6">
        <v>0</v>
      </c>
      <c r="Y62" s="6">
        <v>0</v>
      </c>
      <c r="Z62" s="6">
        <v>7.113946932185776E-2</v>
      </c>
      <c r="AA62" s="6">
        <v>6.000075214311245</v>
      </c>
      <c r="AB62" s="6">
        <v>0</v>
      </c>
      <c r="AC62" s="6">
        <v>1.2250934046567572E-2</v>
      </c>
      <c r="AD62" s="6">
        <v>1.3886295125920365</v>
      </c>
      <c r="AE62" s="6">
        <v>0</v>
      </c>
      <c r="AF62" s="6">
        <v>0.61137048740796351</v>
      </c>
      <c r="AG62" s="6">
        <v>9.9915875592359331</v>
      </c>
      <c r="AH62" s="6">
        <v>6.012326148357813</v>
      </c>
      <c r="AI62" t="s">
        <v>275</v>
      </c>
      <c r="AJ62">
        <v>1091.6360037962368</v>
      </c>
      <c r="AK62">
        <v>159.36500956430393</v>
      </c>
      <c r="AL62" t="s">
        <v>276</v>
      </c>
      <c r="AM62" t="s">
        <v>277</v>
      </c>
      <c r="AN62">
        <v>304.58812143462046</v>
      </c>
      <c r="AO62">
        <v>218587.12164059607</v>
      </c>
      <c r="AP62">
        <v>341.2554627484397</v>
      </c>
      <c r="AQ62">
        <v>224.92833607534774</v>
      </c>
      <c r="AR62">
        <v>393295.72039942938</v>
      </c>
      <c r="AS62">
        <v>392550.07055896788</v>
      </c>
      <c r="AT62">
        <v>10.424468162698519</v>
      </c>
      <c r="AU62">
        <v>118.59666272797264</v>
      </c>
      <c r="AV62">
        <v>182.85586364541967</v>
      </c>
      <c r="AW62">
        <v>5259.423981577168</v>
      </c>
      <c r="AX62">
        <v>69.243012314280065</v>
      </c>
      <c r="AY62">
        <v>0.73835380537521866</v>
      </c>
      <c r="AZ62">
        <v>402.14724868889141</v>
      </c>
      <c r="BA62">
        <v>1159.3991803590725</v>
      </c>
      <c r="BB62">
        <v>154.45640243237102</v>
      </c>
      <c r="BC62">
        <v>665.59389131661828</v>
      </c>
      <c r="BD62">
        <v>98.77736622939527</v>
      </c>
      <c r="BE62">
        <v>24.225478874126694</v>
      </c>
      <c r="BF62">
        <v>60.985038381120575</v>
      </c>
      <c r="BG62">
        <v>5.5768428611473784</v>
      </c>
      <c r="BH62">
        <v>23.015631787306564</v>
      </c>
      <c r="BI62">
        <v>2.9355749851513591</v>
      </c>
      <c r="BJ62">
        <v>6.1446909228095787</v>
      </c>
      <c r="BK62">
        <v>0.54671770009901188</v>
      </c>
      <c r="BL62">
        <v>2.5594830504021386</v>
      </c>
      <c r="BM62">
        <v>0.25066256494166028</v>
      </c>
      <c r="BN62" t="s">
        <v>278</v>
      </c>
      <c r="BO62">
        <v>7.6655470747545724</v>
      </c>
      <c r="BP62">
        <v>6.6292641424035548</v>
      </c>
      <c r="BQ62">
        <v>1.0609102175738152</v>
      </c>
      <c r="BR62" s="3">
        <f t="shared" si="11"/>
        <v>2606.6142101534533</v>
      </c>
      <c r="BS62" s="3">
        <f t="shared" si="12"/>
        <v>2675.8572224677332</v>
      </c>
      <c r="BT62" s="7">
        <f t="shared" si="6"/>
        <v>0.98425942599712812</v>
      </c>
      <c r="BU62" s="8">
        <f t="shared" si="7"/>
        <v>106.73586498338511</v>
      </c>
      <c r="BV62" s="9">
        <f t="shared" si="8"/>
        <v>118.97237536077125</v>
      </c>
      <c r="BW62" s="8">
        <f t="shared" si="9"/>
        <v>1.1650474896391316</v>
      </c>
      <c r="BX62" s="8">
        <f t="shared" si="13"/>
        <v>1.1254473091481958</v>
      </c>
      <c r="BY62" s="8">
        <f t="shared" si="14"/>
        <v>0.91873378135027695</v>
      </c>
      <c r="BZ62" s="8">
        <f t="shared" si="15"/>
        <v>0.69221891324998952</v>
      </c>
      <c r="CA62" s="7">
        <f t="shared" si="10"/>
        <v>1.3437562735626245</v>
      </c>
      <c r="CB62" s="3">
        <f t="shared" si="16"/>
        <v>75.956025103380881</v>
      </c>
      <c r="CC62" s="3">
        <f t="shared" si="17"/>
        <v>6.2486570801098997</v>
      </c>
      <c r="CD62" s="7">
        <f t="shared" si="18"/>
        <v>23.587546788797109</v>
      </c>
      <c r="CE62" s="6">
        <v>5.1437851027279287</v>
      </c>
      <c r="CF62" s="6">
        <v>29.898193956579203</v>
      </c>
      <c r="CG62" s="10">
        <v>-147.63652672831171</v>
      </c>
      <c r="CH62" s="5">
        <v>-710.85325231749994</v>
      </c>
      <c r="CI62" s="5">
        <v>147.35751342773438</v>
      </c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</row>
    <row r="63" spans="1:107" x14ac:dyDescent="0.25">
      <c r="A63" t="s">
        <v>279</v>
      </c>
      <c r="B63" t="s">
        <v>66</v>
      </c>
      <c r="C63" t="s">
        <v>274</v>
      </c>
      <c r="D63" t="s">
        <v>151</v>
      </c>
      <c r="E63" s="12" t="s">
        <v>69</v>
      </c>
      <c r="F63" t="s">
        <v>97</v>
      </c>
      <c r="G63" s="6">
        <v>2.6193</v>
      </c>
      <c r="H63" s="6">
        <v>42.300800000000002</v>
      </c>
      <c r="I63" s="6">
        <v>0</v>
      </c>
      <c r="J63" s="6">
        <v>54.2821</v>
      </c>
      <c r="K63" s="6">
        <v>0.2092</v>
      </c>
      <c r="L63" s="6">
        <v>4.7199999999999999E-2</v>
      </c>
      <c r="M63" s="6">
        <v>0</v>
      </c>
      <c r="N63" s="6">
        <v>5.1799999999999999E-2</v>
      </c>
      <c r="O63" s="6">
        <v>9.3100000000000002E-2</v>
      </c>
      <c r="P63" s="6">
        <v>0</v>
      </c>
      <c r="Q63" s="6">
        <v>0.56410000000000005</v>
      </c>
      <c r="R63" s="6">
        <v>-1.1029103247710286</v>
      </c>
      <c r="S63" s="6">
        <v>0</v>
      </c>
      <c r="T63" s="6">
        <v>99.064789675228965</v>
      </c>
      <c r="U63" s="6">
        <v>9.7904422070275174</v>
      </c>
      <c r="V63" s="6">
        <v>6.8278087631879647E-2</v>
      </c>
      <c r="W63" s="6">
        <v>1.1778551773488884E-2</v>
      </c>
      <c r="X63" s="6">
        <v>0</v>
      </c>
      <c r="Y63" s="6">
        <v>1.3274187604977054E-2</v>
      </c>
      <c r="Z63" s="6">
        <v>5.5061247741740996E-2</v>
      </c>
      <c r="AA63" s="6">
        <v>6.0282817773553878</v>
      </c>
      <c r="AB63" s="6">
        <v>0</v>
      </c>
      <c r="AC63" s="6">
        <v>1.2267098714215533E-2</v>
      </c>
      <c r="AD63" s="6">
        <v>1.3944461662458147</v>
      </c>
      <c r="AE63" s="6">
        <v>0</v>
      </c>
      <c r="AF63" s="6">
        <v>0.60555383375418526</v>
      </c>
      <c r="AG63" s="6">
        <v>9.938834281779604</v>
      </c>
      <c r="AH63" s="6">
        <v>6.0405488760696038</v>
      </c>
      <c r="AI63" t="s">
        <v>280</v>
      </c>
      <c r="AJ63">
        <v>1343.4328993750319</v>
      </c>
      <c r="AK63">
        <v>258.79356266572211</v>
      </c>
      <c r="AL63" t="s">
        <v>281</v>
      </c>
      <c r="AM63" t="s">
        <v>282</v>
      </c>
      <c r="AN63">
        <v>227.12752829932464</v>
      </c>
      <c r="AO63">
        <v>234257.92744643652</v>
      </c>
      <c r="AP63">
        <v>264.0013104100326</v>
      </c>
      <c r="AQ63">
        <v>227.04624385071918</v>
      </c>
      <c r="AR63">
        <v>387935.52068473614</v>
      </c>
      <c r="AS63">
        <v>383323.22754710383</v>
      </c>
      <c r="AT63">
        <v>9.8340458148860268</v>
      </c>
      <c r="AU63">
        <v>150.09646414547805</v>
      </c>
      <c r="AV63">
        <v>295.31606678804752</v>
      </c>
      <c r="AW63">
        <v>5190.5294173527436</v>
      </c>
      <c r="AX63">
        <v>72.490061082214524</v>
      </c>
      <c r="AY63">
        <v>1.2061838189879948</v>
      </c>
      <c r="AZ63">
        <v>428.32916170848461</v>
      </c>
      <c r="BA63">
        <v>1210.6676126953805</v>
      </c>
      <c r="BB63">
        <v>155.96188846201119</v>
      </c>
      <c r="BC63">
        <v>666.39522367552399</v>
      </c>
      <c r="BD63">
        <v>99.707086824636818</v>
      </c>
      <c r="BE63">
        <v>24.581424782765701</v>
      </c>
      <c r="BF63">
        <v>63.161013783606599</v>
      </c>
      <c r="BG63">
        <v>5.8587553796033776</v>
      </c>
      <c r="BH63">
        <v>23.802178610523601</v>
      </c>
      <c r="BI63">
        <v>2.9735174957558543</v>
      </c>
      <c r="BJ63">
        <v>5.8814513302946647</v>
      </c>
      <c r="BK63">
        <v>0.50752929655498691</v>
      </c>
      <c r="BL63">
        <v>2.4945137262231758</v>
      </c>
      <c r="BM63">
        <v>0.25375464069482101</v>
      </c>
      <c r="BN63">
        <v>5.285762214906657E-3</v>
      </c>
      <c r="BO63">
        <v>11.640553810565246</v>
      </c>
      <c r="BP63">
        <v>8.3038888963982984</v>
      </c>
      <c r="BQ63">
        <v>1.067268977594739</v>
      </c>
      <c r="BR63" s="3">
        <f t="shared" si="11"/>
        <v>2690.5751124120593</v>
      </c>
      <c r="BS63" s="3">
        <f t="shared" si="12"/>
        <v>2763.0651734942739</v>
      </c>
      <c r="BT63" s="7">
        <f t="shared" si="6"/>
        <v>0.98447480604167104</v>
      </c>
      <c r="BU63" s="8">
        <f t="shared" si="7"/>
        <v>116.64584545532495</v>
      </c>
      <c r="BV63" s="9">
        <f t="shared" si="8"/>
        <v>127.46895574693703</v>
      </c>
      <c r="BW63" s="8">
        <f t="shared" si="9"/>
        <v>1.2394060782205389</v>
      </c>
      <c r="BX63" s="8">
        <f t="shared" si="13"/>
        <v>1.1332208249801772</v>
      </c>
      <c r="BY63" s="8">
        <f t="shared" si="14"/>
        <v>0.91175295275852242</v>
      </c>
      <c r="BZ63" s="8">
        <f t="shared" si="15"/>
        <v>0.709964828487335</v>
      </c>
      <c r="CA63" s="7">
        <f t="shared" si="10"/>
        <v>1.7241816064027433</v>
      </c>
      <c r="CB63" s="3">
        <f t="shared" si="16"/>
        <v>71.603325198828429</v>
      </c>
      <c r="CC63" s="3">
        <f t="shared" si="17"/>
        <v>7.7805024513243488</v>
      </c>
      <c r="CD63" s="7">
        <f t="shared" si="18"/>
        <v>24.378555426588431</v>
      </c>
      <c r="CE63" s="6">
        <v>5.1534634602097782</v>
      </c>
      <c r="CF63" s="6">
        <v>30.253702616966503</v>
      </c>
      <c r="CG63" s="10">
        <v>-149.07725842279467</v>
      </c>
      <c r="CH63" s="5">
        <v>-642.45584553047775</v>
      </c>
      <c r="CI63" s="5">
        <v>2751.0138854980469</v>
      </c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</row>
    <row r="64" spans="1:107" x14ac:dyDescent="0.25">
      <c r="A64" t="s">
        <v>283</v>
      </c>
      <c r="B64" t="s">
        <v>66</v>
      </c>
      <c r="C64" t="s">
        <v>274</v>
      </c>
      <c r="D64" t="s">
        <v>151</v>
      </c>
      <c r="E64" s="12" t="s">
        <v>69</v>
      </c>
      <c r="F64" t="s">
        <v>97</v>
      </c>
      <c r="G64" s="6">
        <v>2.6415000000000002</v>
      </c>
      <c r="H64" s="6">
        <v>43.0548</v>
      </c>
      <c r="I64" s="6">
        <v>1.8700000000000001E-2</v>
      </c>
      <c r="J64" s="6">
        <v>55.430700000000002</v>
      </c>
      <c r="K64" s="6">
        <v>0.1638</v>
      </c>
      <c r="L64" s="6">
        <v>5.4800000000000001E-2</v>
      </c>
      <c r="M64" s="6">
        <v>0</v>
      </c>
      <c r="N64" s="6">
        <v>6.2300000000000001E-2</v>
      </c>
      <c r="O64" s="6">
        <v>0</v>
      </c>
      <c r="P64" s="6">
        <v>0</v>
      </c>
      <c r="Q64" s="6">
        <v>0.72709999999999997</v>
      </c>
      <c r="R64" s="6">
        <v>-1.1122580929571535</v>
      </c>
      <c r="S64" s="6">
        <v>-4.2197644569816643E-3</v>
      </c>
      <c r="T64" s="6">
        <v>101.03712214258587</v>
      </c>
      <c r="U64" s="6">
        <v>9.8100757630480739</v>
      </c>
      <c r="V64" s="6">
        <v>5.245777873368096E-2</v>
      </c>
      <c r="W64" s="6">
        <v>1.3675098245491334E-2</v>
      </c>
      <c r="X64" s="6">
        <v>0</v>
      </c>
      <c r="Y64" s="6">
        <v>0</v>
      </c>
      <c r="Z64" s="6">
        <v>6.9640266539185341E-2</v>
      </c>
      <c r="AA64" s="6">
        <v>6.0206429223734084</v>
      </c>
      <c r="AB64" s="6">
        <v>0</v>
      </c>
      <c r="AC64" s="6">
        <v>1.4476930118669741E-2</v>
      </c>
      <c r="AD64" s="6">
        <v>1.3798867858128505</v>
      </c>
      <c r="AE64" s="6">
        <v>5.2347805948382261E-3</v>
      </c>
      <c r="AF64" s="6">
        <v>0.61487843359231131</v>
      </c>
      <c r="AG64" s="6">
        <v>9.9458489065664306</v>
      </c>
      <c r="AH64" s="6">
        <v>6.0351198524920777</v>
      </c>
      <c r="AI64" t="s">
        <v>284</v>
      </c>
      <c r="AJ64">
        <v>1414.0705529709958</v>
      </c>
      <c r="AK64">
        <v>236.34781416088444</v>
      </c>
      <c r="AL64" t="s">
        <v>285</v>
      </c>
      <c r="AM64">
        <v>23.416432437217804</v>
      </c>
      <c r="AN64">
        <v>274.31674589248286</v>
      </c>
      <c r="AO64">
        <v>237279.82221037045</v>
      </c>
      <c r="AP64">
        <v>295.99446945728164</v>
      </c>
      <c r="AQ64">
        <v>206.58516968217222</v>
      </c>
      <c r="AR64">
        <v>396154.49358059914</v>
      </c>
      <c r="AS64">
        <v>395939.55640020844</v>
      </c>
      <c r="AT64">
        <v>10.567007245084344</v>
      </c>
      <c r="AU64">
        <v>153.15892814242005</v>
      </c>
      <c r="AV64">
        <v>299.57017365200744</v>
      </c>
      <c r="AW64">
        <v>5198.6412342279127</v>
      </c>
      <c r="AX64">
        <v>73.181351797222177</v>
      </c>
      <c r="AY64">
        <v>1.4143232739159353</v>
      </c>
      <c r="AZ64">
        <v>438.2055976817125</v>
      </c>
      <c r="BA64">
        <v>1244.0450388316492</v>
      </c>
      <c r="BB64">
        <v>160.54401715750566</v>
      </c>
      <c r="BC64">
        <v>686.64334196504865</v>
      </c>
      <c r="BD64">
        <v>103.7629931490693</v>
      </c>
      <c r="BE64">
        <v>25.406700193393302</v>
      </c>
      <c r="BF64">
        <v>64.990213612578941</v>
      </c>
      <c r="BG64">
        <v>5.9766850630287696</v>
      </c>
      <c r="BH64">
        <v>25.12398977655603</v>
      </c>
      <c r="BI64">
        <v>3.1934462933627517</v>
      </c>
      <c r="BJ64">
        <v>6.0632609550371841</v>
      </c>
      <c r="BK64">
        <v>0.51792873207138401</v>
      </c>
      <c r="BL64">
        <v>2.6465796669395512</v>
      </c>
      <c r="BM64">
        <v>0.27053065055005321</v>
      </c>
      <c r="BN64">
        <v>1.1807945863880558E-2</v>
      </c>
      <c r="BO64">
        <v>7.6033373563344364</v>
      </c>
      <c r="BP64">
        <v>9.5900221834168331</v>
      </c>
      <c r="BQ64">
        <v>1.2518667869998654</v>
      </c>
      <c r="BR64" s="3">
        <f t="shared" si="11"/>
        <v>2767.3903237285031</v>
      </c>
      <c r="BS64" s="3">
        <f t="shared" si="12"/>
        <v>2840.5716755257254</v>
      </c>
      <c r="BT64" s="7">
        <f t="shared" si="6"/>
        <v>0.98417555313319727</v>
      </c>
      <c r="BU64" s="8">
        <f t="shared" si="7"/>
        <v>112.47874951187308</v>
      </c>
      <c r="BV64" s="9">
        <f t="shared" si="8"/>
        <v>123.45723143530816</v>
      </c>
      <c r="BW64" s="8">
        <f t="shared" si="9"/>
        <v>1.2305933440106296</v>
      </c>
      <c r="BX64" s="8">
        <f t="shared" si="13"/>
        <v>1.1347175368644584</v>
      </c>
      <c r="BY64" s="8">
        <f t="shared" si="14"/>
        <v>0.91066935362671364</v>
      </c>
      <c r="BZ64" s="8">
        <f t="shared" si="15"/>
        <v>0.67166157098838186</v>
      </c>
      <c r="CA64" s="7">
        <f t="shared" si="10"/>
        <v>1.5431540101998387</v>
      </c>
      <c r="CB64" s="3">
        <f t="shared" si="16"/>
        <v>71.037786356185393</v>
      </c>
      <c r="CC64" s="3">
        <f t="shared" si="17"/>
        <v>7.6605772139698631</v>
      </c>
      <c r="CD64" s="7">
        <f t="shared" si="18"/>
        <v>22.916105384118111</v>
      </c>
      <c r="CE64" s="6">
        <v>5.1916598367596754</v>
      </c>
      <c r="CF64" s="6">
        <v>30.102954357169928</v>
      </c>
      <c r="CG64" s="10">
        <v>-148.32444118699539</v>
      </c>
      <c r="CH64" s="5">
        <v>-657.47445439967851</v>
      </c>
      <c r="CI64" s="5">
        <v>2928.2294921875</v>
      </c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</row>
    <row r="65" spans="1:107" x14ac:dyDescent="0.25">
      <c r="A65" t="s">
        <v>286</v>
      </c>
      <c r="B65" t="s">
        <v>66</v>
      </c>
      <c r="C65" t="s">
        <v>274</v>
      </c>
      <c r="D65" t="s">
        <v>151</v>
      </c>
      <c r="E65" s="12" t="s">
        <v>69</v>
      </c>
      <c r="F65" t="s">
        <v>97</v>
      </c>
      <c r="G65" s="6">
        <v>3.0299</v>
      </c>
      <c r="H65" s="6">
        <v>43.221899999999998</v>
      </c>
      <c r="I65" s="6">
        <v>5.8999999999999999E-3</v>
      </c>
      <c r="J65" s="6">
        <v>56.008000000000003</v>
      </c>
      <c r="K65" s="6">
        <v>0.15670000000000001</v>
      </c>
      <c r="L65" s="6">
        <v>3.73E-2</v>
      </c>
      <c r="M65" s="6">
        <v>0</v>
      </c>
      <c r="N65" s="6">
        <v>3.8800000000000001E-2</v>
      </c>
      <c r="O65" s="6">
        <v>0.3044</v>
      </c>
      <c r="P65" s="6">
        <v>0</v>
      </c>
      <c r="Q65" s="6">
        <v>0.621</v>
      </c>
      <c r="R65" s="6">
        <v>-1.2758019291504368</v>
      </c>
      <c r="S65" s="6">
        <v>-1.3313695345557122E-3</v>
      </c>
      <c r="T65" s="6">
        <v>102.14686670131502</v>
      </c>
      <c r="U65" s="6">
        <v>9.8426995302592761</v>
      </c>
      <c r="V65" s="6">
        <v>4.9831867198436124E-2</v>
      </c>
      <c r="W65" s="6">
        <v>9.3080504481172759E-3</v>
      </c>
      <c r="X65" s="6">
        <v>0</v>
      </c>
      <c r="Y65" s="6">
        <v>4.2288415596869272E-2</v>
      </c>
      <c r="Z65" s="6">
        <v>5.9060897825922401E-2</v>
      </c>
      <c r="AA65" s="6">
        <v>6.0016036784259787</v>
      </c>
      <c r="AB65" s="6">
        <v>0</v>
      </c>
      <c r="AC65" s="6">
        <v>8.9528708884460302E-3</v>
      </c>
      <c r="AD65" s="6">
        <v>1.5716770094415808</v>
      </c>
      <c r="AE65" s="6">
        <v>1.6400272095087069E-3</v>
      </c>
      <c r="AF65" s="6">
        <v>0.42668296334891043</v>
      </c>
      <c r="AG65" s="6">
        <v>10.003188761328623</v>
      </c>
      <c r="AH65" s="6">
        <v>6.0105565493144244</v>
      </c>
      <c r="AI65" t="s">
        <v>287</v>
      </c>
      <c r="AJ65">
        <v>1203.5202151820945</v>
      </c>
      <c r="AK65">
        <v>284.23795562360078</v>
      </c>
      <c r="AL65" t="s">
        <v>288</v>
      </c>
      <c r="AM65" t="s">
        <v>289</v>
      </c>
      <c r="AN65">
        <v>239.34138824264815</v>
      </c>
      <c r="AO65">
        <v>240234.58906834351</v>
      </c>
      <c r="AP65">
        <v>276.35263649392118</v>
      </c>
      <c r="AQ65">
        <v>265.27224579006054</v>
      </c>
      <c r="AR65">
        <v>400299.7146932953</v>
      </c>
      <c r="AS65">
        <v>394131.10055844224</v>
      </c>
      <c r="AT65">
        <v>10.319456445194717</v>
      </c>
      <c r="AU65">
        <v>167.18061732348693</v>
      </c>
      <c r="AV65">
        <v>302.09573492658177</v>
      </c>
      <c r="AW65">
        <v>5445.5536686543965</v>
      </c>
      <c r="AX65">
        <v>73.551190363302368</v>
      </c>
      <c r="AY65">
        <v>1.0020828534654147</v>
      </c>
      <c r="AZ65">
        <v>408.509814773296</v>
      </c>
      <c r="BA65">
        <v>1152.0450649717516</v>
      </c>
      <c r="BB65">
        <v>152.0170960390769</v>
      </c>
      <c r="BC65">
        <v>662.36171842451529</v>
      </c>
      <c r="BD65">
        <v>102.21877973388844</v>
      </c>
      <c r="BE65">
        <v>25.857593990307002</v>
      </c>
      <c r="BF65">
        <v>66.425095456327014</v>
      </c>
      <c r="BG65">
        <v>5.9236100109659073</v>
      </c>
      <c r="BH65">
        <v>24.024635730444849</v>
      </c>
      <c r="BI65">
        <v>2.9292731363088533</v>
      </c>
      <c r="BJ65">
        <v>5.7899248330811703</v>
      </c>
      <c r="BK65">
        <v>0.52077751598449518</v>
      </c>
      <c r="BL65">
        <v>2.526767630396507</v>
      </c>
      <c r="BM65">
        <v>0.27237506769556891</v>
      </c>
      <c r="BN65" t="s">
        <v>290</v>
      </c>
      <c r="BO65">
        <v>7.9251713434828268</v>
      </c>
      <c r="BP65">
        <v>10.470602711745105</v>
      </c>
      <c r="BQ65">
        <v>1.2594695635114321</v>
      </c>
      <c r="BR65" s="3">
        <f t="shared" si="11"/>
        <v>2611.4225273140405</v>
      </c>
      <c r="BS65" s="3">
        <f t="shared" si="12"/>
        <v>2684.9737176773428</v>
      </c>
      <c r="BT65" s="7">
        <f t="shared" si="6"/>
        <v>0.98392165056182468</v>
      </c>
      <c r="BU65" s="8">
        <f t="shared" si="7"/>
        <v>109.82841615141675</v>
      </c>
      <c r="BV65" s="9">
        <f t="shared" si="8"/>
        <v>119.74835736451675</v>
      </c>
      <c r="BW65" s="8">
        <f t="shared" si="9"/>
        <v>1.1892553809469217</v>
      </c>
      <c r="BX65" s="8">
        <f t="shared" si="13"/>
        <v>1.1184322741302997</v>
      </c>
      <c r="BY65" s="8">
        <f t="shared" si="14"/>
        <v>0.92366472661627774</v>
      </c>
      <c r="BZ65" s="8">
        <f t="shared" si="15"/>
        <v>0.72461013506066152</v>
      </c>
      <c r="CA65" s="7">
        <f t="shared" si="10"/>
        <v>1.7001848669670432</v>
      </c>
      <c r="CB65" s="3">
        <f t="shared" si="16"/>
        <v>74.037600775138529</v>
      </c>
      <c r="CC65" s="3">
        <f t="shared" si="17"/>
        <v>8.3135019813839772</v>
      </c>
      <c r="CD65" s="7">
        <f t="shared" si="18"/>
        <v>25.109024300814589</v>
      </c>
      <c r="CE65" s="6">
        <v>5.1569736472697274</v>
      </c>
      <c r="CF65" s="6">
        <v>29.872453165469576</v>
      </c>
      <c r="CG65" s="10">
        <v>-151.46724145933911</v>
      </c>
      <c r="CH65" s="5">
        <v>-723.54016146678805</v>
      </c>
      <c r="CI65" s="5">
        <v>5517.2677612304688</v>
      </c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</row>
    <row r="66" spans="1:107" x14ac:dyDescent="0.25">
      <c r="A66" t="s">
        <v>291</v>
      </c>
      <c r="B66" t="s">
        <v>66</v>
      </c>
      <c r="C66" t="s">
        <v>274</v>
      </c>
      <c r="D66" t="s">
        <v>151</v>
      </c>
      <c r="E66" s="12" t="s">
        <v>69</v>
      </c>
      <c r="F66" t="s">
        <v>97</v>
      </c>
      <c r="G66" s="6">
        <v>3.1168999999999998</v>
      </c>
      <c r="H66" s="6">
        <v>42.918700000000001</v>
      </c>
      <c r="I66" s="6">
        <v>0</v>
      </c>
      <c r="J66" s="6">
        <v>55.183199999999999</v>
      </c>
      <c r="K66" s="6">
        <v>7.3899999999999993E-2</v>
      </c>
      <c r="L66" s="6">
        <v>2.98E-2</v>
      </c>
      <c r="M66" s="6">
        <v>0</v>
      </c>
      <c r="N66" s="6">
        <v>3.5799999999999998E-2</v>
      </c>
      <c r="O66" s="6">
        <v>0.18609999999999999</v>
      </c>
      <c r="P66" s="6">
        <v>0.13189999999999999</v>
      </c>
      <c r="Q66" s="6">
        <v>0.70130000000000003</v>
      </c>
      <c r="R66" s="6">
        <v>-1.31243507474471</v>
      </c>
      <c r="S66" s="6">
        <v>0</v>
      </c>
      <c r="T66" s="6">
        <v>101.06516492525529</v>
      </c>
      <c r="U66" s="6">
        <v>9.7985943272957829</v>
      </c>
      <c r="V66" s="6">
        <v>2.3745172900989243E-2</v>
      </c>
      <c r="W66" s="6">
        <v>7.4364585349569658E-3</v>
      </c>
      <c r="X66" s="6">
        <v>1.8280962495539017E-2</v>
      </c>
      <c r="Y66" s="6">
        <v>2.6122568266427049E-2</v>
      </c>
      <c r="Z66" s="6">
        <v>6.7391483592001533E-2</v>
      </c>
      <c r="AA66" s="6">
        <v>6.0214731121440561</v>
      </c>
      <c r="AB66" s="6">
        <v>0</v>
      </c>
      <c r="AC66" s="6">
        <v>8.3465376425362718E-3</v>
      </c>
      <c r="AD66" s="6">
        <v>1.6336183686193799</v>
      </c>
      <c r="AE66" s="6">
        <v>0</v>
      </c>
      <c r="AF66" s="6">
        <v>0.36638163138062008</v>
      </c>
      <c r="AG66" s="6">
        <v>9.941570973085696</v>
      </c>
      <c r="AH66" s="6">
        <v>6.0298196497865924</v>
      </c>
      <c r="AI66" t="s">
        <v>292</v>
      </c>
      <c r="AJ66">
        <v>1183.0672582653588</v>
      </c>
      <c r="AK66">
        <v>210.3003512315768</v>
      </c>
      <c r="AL66" t="s">
        <v>293</v>
      </c>
      <c r="AM66" t="s">
        <v>294</v>
      </c>
      <c r="AN66">
        <v>236.46181966675186</v>
      </c>
      <c r="AO66">
        <v>218060.47329718186</v>
      </c>
      <c r="AP66">
        <v>266.15275703780088</v>
      </c>
      <c r="AQ66">
        <v>240.15881576877345</v>
      </c>
      <c r="AR66">
        <v>394367.76034236804</v>
      </c>
      <c r="AS66">
        <v>384206.69545228319</v>
      </c>
      <c r="AT66">
        <v>9.4430094484188007</v>
      </c>
      <c r="AU66">
        <v>134.33379205880379</v>
      </c>
      <c r="AV66">
        <v>236.7726698184303</v>
      </c>
      <c r="AW66">
        <v>4738.4830161911304</v>
      </c>
      <c r="AX66">
        <v>71.340032944748828</v>
      </c>
      <c r="AY66">
        <v>1.0053575470533658</v>
      </c>
      <c r="AZ66">
        <v>415.28923091688938</v>
      </c>
      <c r="BA66">
        <v>1193.2629554070952</v>
      </c>
      <c r="BB66">
        <v>155.53752956082832</v>
      </c>
      <c r="BC66">
        <v>655.14196539167597</v>
      </c>
      <c r="BD66">
        <v>96.764617741528909</v>
      </c>
      <c r="BE66">
        <v>23.721265539983563</v>
      </c>
      <c r="BF66">
        <v>62.130227870993423</v>
      </c>
      <c r="BG66">
        <v>5.7185218954434989</v>
      </c>
      <c r="BH66">
        <v>23.586415991611311</v>
      </c>
      <c r="BI66">
        <v>3.0792728932500117</v>
      </c>
      <c r="BJ66">
        <v>6.1046054233357188</v>
      </c>
      <c r="BK66">
        <v>0.5224238363552558</v>
      </c>
      <c r="BL66">
        <v>2.3670181429438641</v>
      </c>
      <c r="BM66">
        <v>0.272876118620203</v>
      </c>
      <c r="BN66" t="s">
        <v>295</v>
      </c>
      <c r="BO66">
        <v>6.2906420225576296</v>
      </c>
      <c r="BP66">
        <v>8.6007891918756982</v>
      </c>
      <c r="BQ66">
        <v>1.0564168594872489</v>
      </c>
      <c r="BR66" s="3">
        <f t="shared" si="11"/>
        <v>2643.4989267305555</v>
      </c>
      <c r="BS66" s="3">
        <f t="shared" si="12"/>
        <v>2714.8389596753041</v>
      </c>
      <c r="BT66" s="7">
        <f t="shared" si="6"/>
        <v>0.98424393750253036</v>
      </c>
      <c r="BU66" s="8">
        <f t="shared" si="7"/>
        <v>119.18637540938596</v>
      </c>
      <c r="BV66" s="9">
        <f t="shared" si="8"/>
        <v>132.40365470901932</v>
      </c>
      <c r="BW66" s="8">
        <f t="shared" si="9"/>
        <v>1.2223148952824467</v>
      </c>
      <c r="BX66" s="8">
        <f t="shared" si="13"/>
        <v>1.1358759697683964</v>
      </c>
      <c r="BY66" s="8">
        <f t="shared" si="14"/>
        <v>0.90050426852793652</v>
      </c>
      <c r="BZ66" s="8">
        <f t="shared" si="15"/>
        <v>0.68569684620015536</v>
      </c>
      <c r="CA66" s="7">
        <f t="shared" si="10"/>
        <v>1.5655059535542561</v>
      </c>
      <c r="CB66" s="3">
        <f t="shared" si="16"/>
        <v>66.421093747755535</v>
      </c>
      <c r="CC66" s="3">
        <f t="shared" si="17"/>
        <v>8.1414728614329839</v>
      </c>
      <c r="CD66" s="7">
        <f t="shared" si="18"/>
        <v>23.167817669272289</v>
      </c>
      <c r="CE66" s="6">
        <v>5.1516484452148248</v>
      </c>
      <c r="CF66" s="6">
        <v>29.983424362051434</v>
      </c>
      <c r="CG66" s="10">
        <v>-146.30248334517285</v>
      </c>
      <c r="CH66" s="5">
        <v>-664.49798554888548</v>
      </c>
      <c r="CI66" s="5">
        <v>1797.7593688964844</v>
      </c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</row>
    <row r="67" spans="1:107" x14ac:dyDescent="0.25">
      <c r="A67" t="s">
        <v>296</v>
      </c>
      <c r="B67" t="s">
        <v>66</v>
      </c>
      <c r="C67" t="s">
        <v>274</v>
      </c>
      <c r="D67" t="s">
        <v>68</v>
      </c>
      <c r="E67" s="12" t="s">
        <v>69</v>
      </c>
      <c r="F67" t="s">
        <v>97</v>
      </c>
      <c r="G67" s="6">
        <v>2.4125000000000001</v>
      </c>
      <c r="H67" s="6">
        <v>42.252499999999998</v>
      </c>
      <c r="I67" s="6">
        <v>1.66E-2</v>
      </c>
      <c r="J67" s="6">
        <v>54.653100000000002</v>
      </c>
      <c r="K67" s="6">
        <v>0.30530000000000002</v>
      </c>
      <c r="L67" s="6">
        <v>0.104</v>
      </c>
      <c r="M67" s="6">
        <v>0</v>
      </c>
      <c r="N67" s="6">
        <v>8.2400000000000001E-2</v>
      </c>
      <c r="O67" s="6">
        <v>0.1595</v>
      </c>
      <c r="P67" s="6">
        <v>0.1648</v>
      </c>
      <c r="Q67" s="6">
        <v>0.68089999999999995</v>
      </c>
      <c r="R67" s="6">
        <v>-1.0158329166228024</v>
      </c>
      <c r="S67" s="6">
        <v>-3.7458871650211567E-3</v>
      </c>
      <c r="T67" s="6">
        <v>99.811921196212182</v>
      </c>
      <c r="U67" s="6">
        <v>9.803163004172216</v>
      </c>
      <c r="V67" s="6">
        <v>9.9095111045915008E-2</v>
      </c>
      <c r="W67" s="6">
        <v>2.5952741195822967E-2</v>
      </c>
      <c r="X67" s="6">
        <v>2.3073102532445048E-2</v>
      </c>
      <c r="Y67" s="6">
        <v>2.2616464416810252E-2</v>
      </c>
      <c r="Z67" s="6">
        <v>6.6096587679659813E-2</v>
      </c>
      <c r="AA67" s="6">
        <v>5.9882942116728044</v>
      </c>
      <c r="AB67" s="6">
        <v>0</v>
      </c>
      <c r="AC67" s="6">
        <v>1.9406403987208633E-2</v>
      </c>
      <c r="AD67" s="6">
        <v>1.2772902221619182</v>
      </c>
      <c r="AE67" s="6">
        <v>4.7097124280464546E-3</v>
      </c>
      <c r="AF67" s="6">
        <v>0.71800006541003536</v>
      </c>
      <c r="AG67" s="6">
        <v>10.039997011042869</v>
      </c>
      <c r="AH67" s="6">
        <v>6.0077006156600135</v>
      </c>
      <c r="AI67" t="s">
        <v>297</v>
      </c>
      <c r="AJ67">
        <v>2390.6249116265822</v>
      </c>
      <c r="AK67">
        <v>645.01360898832945</v>
      </c>
      <c r="AL67" t="s">
        <v>298</v>
      </c>
      <c r="AM67">
        <v>22.029561818702909</v>
      </c>
      <c r="AN67">
        <v>314.88850011160724</v>
      </c>
      <c r="AO67">
        <v>227800.56035657148</v>
      </c>
      <c r="AP67">
        <v>302.07983396780656</v>
      </c>
      <c r="AQ67">
        <v>454.18032938906572</v>
      </c>
      <c r="AR67">
        <v>390579.88587731816</v>
      </c>
      <c r="AS67">
        <v>381947.84267294215</v>
      </c>
      <c r="AT67">
        <v>9.8992457676910437</v>
      </c>
      <c r="AU67">
        <v>244.2102330670736</v>
      </c>
      <c r="AV67">
        <v>626.87027617469232</v>
      </c>
      <c r="AW67">
        <v>5025.5377857310696</v>
      </c>
      <c r="AX67">
        <v>69.618701109518</v>
      </c>
      <c r="AY67">
        <v>3.2671147729517616</v>
      </c>
      <c r="AZ67">
        <v>416.31777722304395</v>
      </c>
      <c r="BA67">
        <v>1160.8018289493941</v>
      </c>
      <c r="BB67">
        <v>151.95692231645316</v>
      </c>
      <c r="BC67">
        <v>653.06252497431194</v>
      </c>
      <c r="BD67">
        <v>97.031721781407697</v>
      </c>
      <c r="BE67">
        <v>24.356096078141594</v>
      </c>
      <c r="BF67">
        <v>62.127128203352171</v>
      </c>
      <c r="BG67">
        <v>5.7328440677913308</v>
      </c>
      <c r="BH67">
        <v>23.467129111475092</v>
      </c>
      <c r="BI67">
        <v>2.9484872732697167</v>
      </c>
      <c r="BJ67">
        <v>5.9471576949102829</v>
      </c>
      <c r="BK67">
        <v>0.49966326559746194</v>
      </c>
      <c r="BL67">
        <v>2.3502760445754882</v>
      </c>
      <c r="BM67">
        <v>0.25103906142686838</v>
      </c>
      <c r="BN67">
        <v>8.7930039179943201E-3</v>
      </c>
      <c r="BO67">
        <v>7.684071592168392</v>
      </c>
      <c r="BP67">
        <v>9.4561120954959907</v>
      </c>
      <c r="BQ67">
        <v>1.8377871561418222</v>
      </c>
      <c r="BR67" s="3">
        <f t="shared" si="11"/>
        <v>2606.8505960451507</v>
      </c>
      <c r="BS67" s="3">
        <f t="shared" si="12"/>
        <v>2676.4692971546688</v>
      </c>
      <c r="BT67" s="7">
        <f t="shared" ref="BT67:BT130" si="19">IFERROR(SUM(AZ67:BF67)/SUM(AZ67:BM67),"")</f>
        <v>0.98419679417702521</v>
      </c>
      <c r="BU67" s="8">
        <f t="shared" ref="BU67:BU130" si="20">IFERROR((AZ67/0.237)/(BL67/0.161),"")</f>
        <v>120.33268634525425</v>
      </c>
      <c r="BV67" s="9">
        <f t="shared" ref="BV67:BV130" si="21">IFERROR((BA67/0.613)/(BL67/0.161),"")</f>
        <v>129.71930440916827</v>
      </c>
      <c r="BW67" s="8">
        <f t="shared" ref="BW67:BW130" si="22">IFERROR((AZ67/0.237)/(BC67/0.457),"")</f>
        <v>1.2292438582103711</v>
      </c>
      <c r="BX67" s="8">
        <f t="shared" si="13"/>
        <v>1.1165368159185807</v>
      </c>
      <c r="BY67" s="8">
        <f t="shared" si="14"/>
        <v>0.92335319590111076</v>
      </c>
      <c r="BZ67" s="8">
        <f t="shared" si="15"/>
        <v>0.68909379387140368</v>
      </c>
      <c r="CA67" s="7">
        <f t="shared" ref="CA67:CA130" si="23">IFERROR(AK67/AU67,"")</f>
        <v>2.6412226911522301</v>
      </c>
      <c r="CB67" s="3">
        <f t="shared" si="16"/>
        <v>72.186606553106131</v>
      </c>
      <c r="CC67" s="3">
        <f t="shared" si="17"/>
        <v>5.1453793568498867</v>
      </c>
      <c r="CD67" s="7">
        <f t="shared" si="18"/>
        <v>23.611667494943784</v>
      </c>
      <c r="CE67" s="6">
        <v>5.131954422531436</v>
      </c>
      <c r="CF67" s="6">
        <v>30.172066315859531</v>
      </c>
      <c r="CG67" s="10">
        <v>-150.58047307649628</v>
      </c>
      <c r="CH67" s="5">
        <v>-613.6051295786001</v>
      </c>
      <c r="CI67" s="5">
        <v>2481.6600646972656</v>
      </c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</row>
    <row r="68" spans="1:107" x14ac:dyDescent="0.25">
      <c r="A68" t="s">
        <v>299</v>
      </c>
      <c r="B68" t="s">
        <v>66</v>
      </c>
      <c r="C68" t="s">
        <v>274</v>
      </c>
      <c r="D68" t="s">
        <v>79</v>
      </c>
      <c r="E68" s="12" t="s">
        <v>77</v>
      </c>
      <c r="F68" t="s">
        <v>97</v>
      </c>
      <c r="G68" s="6">
        <v>2.5548000000000002</v>
      </c>
      <c r="H68" s="6">
        <v>42.667299999999997</v>
      </c>
      <c r="I68" s="6">
        <v>0</v>
      </c>
      <c r="J68" s="6">
        <v>54.339700000000001</v>
      </c>
      <c r="K68" s="6">
        <v>0.3327</v>
      </c>
      <c r="L68" s="6">
        <v>9.6799999999999997E-2</v>
      </c>
      <c r="M68" s="6">
        <v>0</v>
      </c>
      <c r="N68" s="6">
        <v>5.7700000000000001E-2</v>
      </c>
      <c r="O68" s="6">
        <v>0</v>
      </c>
      <c r="P68" s="6">
        <v>0.14829999999999999</v>
      </c>
      <c r="Q68" s="6">
        <v>0.64049999999999996</v>
      </c>
      <c r="R68" s="6">
        <v>-1.0757512685545847</v>
      </c>
      <c r="S68" s="6">
        <v>0</v>
      </c>
      <c r="T68" s="6">
        <v>99.762048731445418</v>
      </c>
      <c r="U68" s="6">
        <v>9.726358439345546</v>
      </c>
      <c r="V68" s="6">
        <v>0.10776055907045491</v>
      </c>
      <c r="W68" s="6">
        <v>2.4156012959189073E-2</v>
      </c>
      <c r="X68" s="6">
        <v>2.0719131667334311E-2</v>
      </c>
      <c r="Y68" s="6">
        <v>0</v>
      </c>
      <c r="Z68" s="6">
        <v>6.2043522904625469E-2</v>
      </c>
      <c r="AA68" s="6">
        <v>6.0343082471402854</v>
      </c>
      <c r="AB68" s="6">
        <v>0</v>
      </c>
      <c r="AC68" s="6">
        <v>1.3560486791766552E-2</v>
      </c>
      <c r="AD68" s="6">
        <v>1.3497731465862137</v>
      </c>
      <c r="AE68" s="6">
        <v>0</v>
      </c>
      <c r="AF68" s="6">
        <v>0.65022685341378628</v>
      </c>
      <c r="AG68" s="6">
        <v>9.9410376659471495</v>
      </c>
      <c r="AH68" s="6">
        <v>6.0478687339320523</v>
      </c>
      <c r="AI68" t="s">
        <v>300</v>
      </c>
      <c r="AJ68">
        <v>2449.1754635421203</v>
      </c>
      <c r="AK68">
        <v>531.10539688296944</v>
      </c>
      <c r="AL68" t="s">
        <v>301</v>
      </c>
      <c r="AM68" t="s">
        <v>302</v>
      </c>
      <c r="AN68">
        <v>352.93241482375942</v>
      </c>
      <c r="AO68">
        <v>214168.40572467263</v>
      </c>
      <c r="AP68">
        <v>373.1519780918411</v>
      </c>
      <c r="AQ68">
        <v>517.4491698660969</v>
      </c>
      <c r="AR68">
        <v>388364.33666191157</v>
      </c>
      <c r="AS68">
        <v>384605.46472583484</v>
      </c>
      <c r="AT68">
        <v>9.302331790642393</v>
      </c>
      <c r="AU68">
        <v>232.29536284642739</v>
      </c>
      <c r="AV68">
        <v>519.00932766728897</v>
      </c>
      <c r="AW68">
        <v>4783.5803993543941</v>
      </c>
      <c r="AX68">
        <v>70.318313760441299</v>
      </c>
      <c r="AY68">
        <v>2.3522403401911309</v>
      </c>
      <c r="AZ68">
        <v>399.76605813597689</v>
      </c>
      <c r="BA68">
        <v>1148.468191217502</v>
      </c>
      <c r="BB68">
        <v>156.85061766500121</v>
      </c>
      <c r="BC68">
        <v>681.52779596073731</v>
      </c>
      <c r="BD68">
        <v>101.33936119474482</v>
      </c>
      <c r="BE68">
        <v>24.421285637009209</v>
      </c>
      <c r="BF68">
        <v>64.804322419786445</v>
      </c>
      <c r="BG68">
        <v>5.8370773298678476</v>
      </c>
      <c r="BH68">
        <v>23.417482141058585</v>
      </c>
      <c r="BI68">
        <v>3.0659964888025799</v>
      </c>
      <c r="BJ68">
        <v>6.3431024118378607</v>
      </c>
      <c r="BK68">
        <v>0.48779823403348765</v>
      </c>
      <c r="BL68">
        <v>2.4945794412912083</v>
      </c>
      <c r="BM68">
        <v>0.30634129054771203</v>
      </c>
      <c r="BN68" t="s">
        <v>303</v>
      </c>
      <c r="BO68">
        <v>7.7878599628164036</v>
      </c>
      <c r="BP68">
        <v>9.6888600554121265</v>
      </c>
      <c r="BQ68">
        <v>1.7282512754966324</v>
      </c>
      <c r="BR68" s="3">
        <f t="shared" si="11"/>
        <v>2619.1300095681968</v>
      </c>
      <c r="BS68" s="3">
        <f t="shared" si="12"/>
        <v>2689.4483233286383</v>
      </c>
      <c r="BT68" s="7">
        <f t="shared" si="19"/>
        <v>0.98398232344932146</v>
      </c>
      <c r="BU68" s="8">
        <f t="shared" si="20"/>
        <v>108.86445658080162</v>
      </c>
      <c r="BV68" s="9">
        <f t="shared" si="21"/>
        <v>120.91690818233377</v>
      </c>
      <c r="BW68" s="8">
        <f t="shared" si="22"/>
        <v>1.1310718628914667</v>
      </c>
      <c r="BX68" s="8">
        <f t="shared" si="13"/>
        <v>1.1095850131335336</v>
      </c>
      <c r="BY68" s="8">
        <f t="shared" si="14"/>
        <v>0.88702353229768383</v>
      </c>
      <c r="BZ68" s="8">
        <f t="shared" si="15"/>
        <v>0.67950682820166119</v>
      </c>
      <c r="CA68" s="7">
        <f t="shared" si="23"/>
        <v>2.2863366292597416</v>
      </c>
      <c r="CB68" s="3">
        <f t="shared" si="16"/>
        <v>68.027518629797896</v>
      </c>
      <c r="CC68" s="3">
        <f t="shared" si="17"/>
        <v>5.6061639836648895</v>
      </c>
      <c r="CD68" s="7">
        <f t="shared" si="18"/>
        <v>22.934897028503777</v>
      </c>
      <c r="CE68" s="6">
        <v>5.1675559222675274</v>
      </c>
      <c r="CF68" s="6">
        <v>29.687610030520354</v>
      </c>
      <c r="CG68" s="10">
        <v>-147.82315827480187</v>
      </c>
      <c r="CH68" s="5">
        <v>-844.09628820645594</v>
      </c>
      <c r="CI68" s="5">
        <v>5122.6484985351563</v>
      </c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</row>
    <row r="69" spans="1:107" x14ac:dyDescent="0.25">
      <c r="A69" t="s">
        <v>304</v>
      </c>
      <c r="B69" t="s">
        <v>66</v>
      </c>
      <c r="C69" t="s">
        <v>274</v>
      </c>
      <c r="D69" t="s">
        <v>151</v>
      </c>
      <c r="E69" s="12" t="s">
        <v>69</v>
      </c>
      <c r="F69" t="s">
        <v>97</v>
      </c>
      <c r="G69" s="6">
        <v>2.6861999999999999</v>
      </c>
      <c r="H69" s="6">
        <v>42.640099999999997</v>
      </c>
      <c r="I69" s="6">
        <v>0</v>
      </c>
      <c r="J69" s="6">
        <v>54.976900000000001</v>
      </c>
      <c r="K69" s="6">
        <v>0.1295</v>
      </c>
      <c r="L69" s="6">
        <v>2.5600000000000001E-2</v>
      </c>
      <c r="M69" s="6">
        <v>0</v>
      </c>
      <c r="N69" s="6">
        <v>6.4399999999999999E-2</v>
      </c>
      <c r="O69" s="6">
        <v>0</v>
      </c>
      <c r="P69" s="6">
        <v>0.24729999999999999</v>
      </c>
      <c r="Q69" s="6">
        <v>0.69510000000000005</v>
      </c>
      <c r="R69" s="6">
        <v>-1.1310799505211073</v>
      </c>
      <c r="S69" s="6">
        <v>0</v>
      </c>
      <c r="T69" s="6">
        <v>100.33392004947889</v>
      </c>
      <c r="U69" s="6">
        <v>9.8105617775723033</v>
      </c>
      <c r="V69" s="6">
        <v>4.1817435810330802E-2</v>
      </c>
      <c r="W69" s="6">
        <v>6.3883670635871926E-3</v>
      </c>
      <c r="X69" s="6">
        <v>3.4445707638477138E-2</v>
      </c>
      <c r="Y69" s="6">
        <v>0</v>
      </c>
      <c r="Z69" s="6">
        <v>6.7128230531476693E-2</v>
      </c>
      <c r="AA69" s="6">
        <v>6.0121684445215688</v>
      </c>
      <c r="AB69" s="6">
        <v>0</v>
      </c>
      <c r="AC69" s="6">
        <v>1.508919009131344E-2</v>
      </c>
      <c r="AD69" s="6">
        <v>1.4148904540250051</v>
      </c>
      <c r="AE69" s="6">
        <v>0</v>
      </c>
      <c r="AF69" s="6">
        <v>0.58510954597499487</v>
      </c>
      <c r="AG69" s="6">
        <v>9.9603415186161754</v>
      </c>
      <c r="AH69" s="6">
        <v>6.0272576346128819</v>
      </c>
      <c r="AI69" t="s">
        <v>305</v>
      </c>
      <c r="AJ69">
        <v>860.90230475948681</v>
      </c>
      <c r="AK69">
        <v>90.431463790290081</v>
      </c>
      <c r="AL69" t="s">
        <v>306</v>
      </c>
      <c r="AM69" t="s">
        <v>307</v>
      </c>
      <c r="AN69">
        <v>209.67550607166106</v>
      </c>
      <c r="AO69">
        <v>217882.91249982771</v>
      </c>
      <c r="AP69">
        <v>276.61479817045597</v>
      </c>
      <c r="AQ69">
        <v>228.07479642305017</v>
      </c>
      <c r="AR69">
        <v>392938.37375178316</v>
      </c>
      <c r="AS69">
        <v>382235.130982781</v>
      </c>
      <c r="AT69">
        <v>9.5227921025219668</v>
      </c>
      <c r="AU69">
        <v>98.437133027774522</v>
      </c>
      <c r="AV69">
        <v>122.74114726935106</v>
      </c>
      <c r="AW69">
        <v>5193.910475936269</v>
      </c>
      <c r="AX69">
        <v>69.455327387566612</v>
      </c>
      <c r="AY69">
        <v>0.48654378879562638</v>
      </c>
      <c r="AZ69">
        <v>404.64731402697061</v>
      </c>
      <c r="BA69">
        <v>1142.6441672111378</v>
      </c>
      <c r="BB69">
        <v>149.78802316041217</v>
      </c>
      <c r="BC69">
        <v>643.05417927188148</v>
      </c>
      <c r="BD69">
        <v>96.447375488312574</v>
      </c>
      <c r="BE69">
        <v>23.549427661585504</v>
      </c>
      <c r="BF69">
        <v>61.350170036120254</v>
      </c>
      <c r="BG69">
        <v>5.6579907229578863</v>
      </c>
      <c r="BH69">
        <v>23.346636056583975</v>
      </c>
      <c r="BI69">
        <v>2.9576008202476469</v>
      </c>
      <c r="BJ69">
        <v>5.9430006569629032</v>
      </c>
      <c r="BK69">
        <v>0.50171125960944685</v>
      </c>
      <c r="BL69">
        <v>2.4540413966316805</v>
      </c>
      <c r="BM69">
        <v>0.26352717134568354</v>
      </c>
      <c r="BN69">
        <v>6.339456620090461E-3</v>
      </c>
      <c r="BO69">
        <v>7.5735469685073067</v>
      </c>
      <c r="BP69">
        <v>10.506536620846076</v>
      </c>
      <c r="BQ69">
        <v>0.90909733111819779</v>
      </c>
      <c r="BR69" s="3">
        <f t="shared" ref="BR69:BR130" si="24">IFERROR(SUM(AZ69:BM69),"")</f>
        <v>2562.6051649407591</v>
      </c>
      <c r="BS69" s="3">
        <f t="shared" ref="BS69:BS132" si="25">IFERROR(SUM(AZ69:BM69)+AX69,"")</f>
        <v>2632.0604923283258</v>
      </c>
      <c r="BT69" s="7">
        <f t="shared" si="19"/>
        <v>0.98395207008595509</v>
      </c>
      <c r="BU69" s="8">
        <f t="shared" si="20"/>
        <v>112.01400037275448</v>
      </c>
      <c r="BV69" s="9">
        <f t="shared" si="21"/>
        <v>122.29100782146304</v>
      </c>
      <c r="BW69" s="8">
        <f t="shared" si="22"/>
        <v>1.2133803316168439</v>
      </c>
      <c r="BX69" s="8">
        <f t="shared" si="13"/>
        <v>1.1228501932610748</v>
      </c>
      <c r="BY69" s="8">
        <f t="shared" si="14"/>
        <v>0.90112481779545284</v>
      </c>
      <c r="BZ69" s="8">
        <f t="shared" si="15"/>
        <v>0.68744749725039733</v>
      </c>
      <c r="CA69" s="7">
        <f t="shared" si="23"/>
        <v>0.91867226328883833</v>
      </c>
      <c r="CB69" s="3">
        <f t="shared" si="16"/>
        <v>74.780591659352609</v>
      </c>
      <c r="CC69" s="3">
        <f t="shared" si="17"/>
        <v>11.557108640856907</v>
      </c>
      <c r="CD69" s="7">
        <f t="shared" si="18"/>
        <v>23.483671938443319</v>
      </c>
      <c r="CE69" s="6">
        <v>5.1309770926223379</v>
      </c>
      <c r="CF69" s="6">
        <v>29.893430662991101</v>
      </c>
      <c r="CG69" s="10">
        <v>-147.48969223131604</v>
      </c>
      <c r="CH69" s="5">
        <v>-674.25400078445091</v>
      </c>
      <c r="CI69" s="5">
        <v>2914.5576171875</v>
      </c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</row>
    <row r="70" spans="1:107" x14ac:dyDescent="0.25">
      <c r="A70" t="s">
        <v>308</v>
      </c>
      <c r="B70" t="s">
        <v>66</v>
      </c>
      <c r="C70" t="s">
        <v>274</v>
      </c>
      <c r="D70" t="s">
        <v>151</v>
      </c>
      <c r="E70" s="12" t="s">
        <v>69</v>
      </c>
      <c r="F70" t="s">
        <v>97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t="s">
        <v>309</v>
      </c>
      <c r="AJ70">
        <v>958.81707260080191</v>
      </c>
      <c r="AK70">
        <v>185.5532139214863</v>
      </c>
      <c r="AL70" t="s">
        <v>310</v>
      </c>
      <c r="AM70" t="s">
        <v>311</v>
      </c>
      <c r="AN70">
        <v>259.03096451295255</v>
      </c>
      <c r="AO70">
        <v>230929.55355790455</v>
      </c>
      <c r="AP70">
        <v>250.80849408070011</v>
      </c>
      <c r="AQ70">
        <v>230.81760851943886</v>
      </c>
      <c r="AR70">
        <v>393510.12838801712</v>
      </c>
      <c r="AS70">
        <v>387305.79727057298</v>
      </c>
      <c r="AT70">
        <v>9.876741961998146</v>
      </c>
      <c r="AU70">
        <v>120.95710007464633</v>
      </c>
      <c r="AV70">
        <v>185.89820344311002</v>
      </c>
      <c r="AW70">
        <v>5269.4089567107585</v>
      </c>
      <c r="AX70">
        <v>74.088251532202875</v>
      </c>
      <c r="AY70">
        <v>0.59438166205894039</v>
      </c>
      <c r="AZ70">
        <v>439.69774755328814</v>
      </c>
      <c r="BA70">
        <v>1234.1067355724617</v>
      </c>
      <c r="BB70">
        <v>160.81816024583159</v>
      </c>
      <c r="BC70">
        <v>693.58467187564634</v>
      </c>
      <c r="BD70">
        <v>103.48172593738009</v>
      </c>
      <c r="BE70">
        <v>25.820931446417642</v>
      </c>
      <c r="BF70">
        <v>67.099755434917725</v>
      </c>
      <c r="BG70">
        <v>6.0738872182390402</v>
      </c>
      <c r="BH70">
        <v>24.93029364682473</v>
      </c>
      <c r="BI70">
        <v>3.1497842284227335</v>
      </c>
      <c r="BJ70">
        <v>6.1239555553786529</v>
      </c>
      <c r="BK70">
        <v>0.51445555380233332</v>
      </c>
      <c r="BL70">
        <v>2.5265494794745949</v>
      </c>
      <c r="BM70">
        <v>0.2703366304573821</v>
      </c>
      <c r="BN70" t="s">
        <v>312</v>
      </c>
      <c r="BO70">
        <v>7.2524630671265022</v>
      </c>
      <c r="BP70">
        <v>11.253027687863652</v>
      </c>
      <c r="BQ70">
        <v>0.46403393367326456</v>
      </c>
      <c r="BR70" s="3">
        <f t="shared" si="24"/>
        <v>2768.1989903785425</v>
      </c>
      <c r="BS70" s="3">
        <f t="shared" si="25"/>
        <v>2842.2872419107453</v>
      </c>
      <c r="BT70" s="7">
        <f t="shared" si="19"/>
        <v>0.98425356614025827</v>
      </c>
      <c r="BU70" s="8">
        <f t="shared" si="20"/>
        <v>118.22354099993079</v>
      </c>
      <c r="BV70" s="9">
        <f t="shared" si="21"/>
        <v>128.28926481805377</v>
      </c>
      <c r="BW70" s="8">
        <f t="shared" si="22"/>
        <v>1.2224260838037087</v>
      </c>
      <c r="BX70" s="8">
        <f t="shared" si="13"/>
        <v>1.1227827819898866</v>
      </c>
      <c r="BY70" s="8">
        <f t="shared" si="14"/>
        <v>0.91208915274471936</v>
      </c>
      <c r="BZ70" s="8">
        <f t="shared" si="15"/>
        <v>0.68788106017281736</v>
      </c>
      <c r="CA70" s="7">
        <f t="shared" si="23"/>
        <v>1.5340415222171806</v>
      </c>
      <c r="CB70" s="3">
        <f t="shared" si="16"/>
        <v>71.123408202181423</v>
      </c>
      <c r="CC70" s="3">
        <f t="shared" si="17"/>
        <v>24.250441339031749</v>
      </c>
      <c r="CD70" s="7">
        <f t="shared" si="18"/>
        <v>23.521691061772461</v>
      </c>
      <c r="CE70" s="6">
        <v>5.1906675056060294</v>
      </c>
      <c r="CF70" s="6">
        <v>30.185887505119027</v>
      </c>
      <c r="CG70" s="10">
        <v>-151.13287217765571</v>
      </c>
      <c r="CH70" s="5">
        <v>-643.30412879011783</v>
      </c>
      <c r="CI70" s="5">
        <v>3644.350830078125</v>
      </c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</row>
    <row r="71" spans="1:107" x14ac:dyDescent="0.25">
      <c r="A71" t="s">
        <v>313</v>
      </c>
      <c r="B71" t="s">
        <v>66</v>
      </c>
      <c r="C71" t="s">
        <v>274</v>
      </c>
      <c r="D71" t="s">
        <v>151</v>
      </c>
      <c r="E71" s="12" t="s">
        <v>69</v>
      </c>
      <c r="F71" t="s">
        <v>97</v>
      </c>
      <c r="G71" s="6">
        <v>2.6486000000000001</v>
      </c>
      <c r="H71" s="6">
        <v>43.466500000000003</v>
      </c>
      <c r="I71" s="6">
        <v>3.1300000000000001E-2</v>
      </c>
      <c r="J71" s="6">
        <v>55.058700000000002</v>
      </c>
      <c r="K71" s="6">
        <v>0.1065</v>
      </c>
      <c r="L71" s="6">
        <v>3.3599999999999998E-2</v>
      </c>
      <c r="M71" s="6">
        <v>0</v>
      </c>
      <c r="N71" s="6">
        <v>3.5700000000000003E-2</v>
      </c>
      <c r="O71" s="6">
        <v>0</v>
      </c>
      <c r="P71" s="6">
        <v>0</v>
      </c>
      <c r="Q71" s="6">
        <v>0.59130000000000005</v>
      </c>
      <c r="R71" s="6">
        <v>-1.1152476944941572</v>
      </c>
      <c r="S71" s="6">
        <v>-7.0630282087447115E-3</v>
      </c>
      <c r="T71" s="6">
        <v>100.84988927729709</v>
      </c>
      <c r="U71" s="6">
        <v>9.7293240275492678</v>
      </c>
      <c r="V71" s="6">
        <v>3.4054955991621658E-2</v>
      </c>
      <c r="W71" s="6">
        <v>8.3847317709581891E-3</v>
      </c>
      <c r="X71" s="6">
        <v>0</v>
      </c>
      <c r="Y71" s="6">
        <v>0</v>
      </c>
      <c r="Z71" s="6">
        <v>5.6546909634238793E-2</v>
      </c>
      <c r="AA71" s="6">
        <v>6.0689097867301252</v>
      </c>
      <c r="AB71" s="6">
        <v>0</v>
      </c>
      <c r="AC71" s="6">
        <v>8.2830706105471216E-3</v>
      </c>
      <c r="AD71" s="6">
        <v>1.381477867561097</v>
      </c>
      <c r="AE71" s="6">
        <v>8.7485470326124342E-3</v>
      </c>
      <c r="AF71" s="6">
        <v>0.60977358540629056</v>
      </c>
      <c r="AG71" s="6">
        <v>9.8283106249460861</v>
      </c>
      <c r="AH71" s="6">
        <v>6.0771928573406724</v>
      </c>
      <c r="AI71" t="s">
        <v>314</v>
      </c>
      <c r="AJ71">
        <v>883.00402538877017</v>
      </c>
      <c r="AK71">
        <v>92.217122161148723</v>
      </c>
      <c r="AL71" t="s">
        <v>315</v>
      </c>
      <c r="AM71" t="s">
        <v>316</v>
      </c>
      <c r="AN71">
        <v>261.56366813373666</v>
      </c>
      <c r="AO71">
        <v>230210.05512731452</v>
      </c>
      <c r="AP71">
        <v>276.57854725882157</v>
      </c>
      <c r="AQ71">
        <v>228.57067842087784</v>
      </c>
      <c r="AR71">
        <v>391437.51783166907</v>
      </c>
      <c r="AS71">
        <v>388011.90097588033</v>
      </c>
      <c r="AT71">
        <v>10.183350812221622</v>
      </c>
      <c r="AU71">
        <v>103.53980037784142</v>
      </c>
      <c r="AV71">
        <v>161.00244661511567</v>
      </c>
      <c r="AW71">
        <v>5383.6359110343165</v>
      </c>
      <c r="AX71">
        <v>80.428004214681721</v>
      </c>
      <c r="AY71">
        <v>0.41575724960199684</v>
      </c>
      <c r="AZ71">
        <v>456.68436270312509</v>
      </c>
      <c r="BA71">
        <v>1280.054637274583</v>
      </c>
      <c r="BB71">
        <v>167.97141089811402</v>
      </c>
      <c r="BC71">
        <v>740.97136297738689</v>
      </c>
      <c r="BD71">
        <v>111.88818633634841</v>
      </c>
      <c r="BE71">
        <v>28.453663533308326</v>
      </c>
      <c r="BF71">
        <v>73.003336866621254</v>
      </c>
      <c r="BG71">
        <v>6.5847267465329979</v>
      </c>
      <c r="BH71">
        <v>27.056051510945963</v>
      </c>
      <c r="BI71">
        <v>3.3670424241633117</v>
      </c>
      <c r="BJ71">
        <v>6.7197996426504467</v>
      </c>
      <c r="BK71">
        <v>0.59335009425158003</v>
      </c>
      <c r="BL71">
        <v>2.8437922898264083</v>
      </c>
      <c r="BM71">
        <v>0.31262777320345647</v>
      </c>
      <c r="BN71" t="s">
        <v>317</v>
      </c>
      <c r="BO71">
        <v>7.8010449919445222</v>
      </c>
      <c r="BP71">
        <v>9.9788037856677896</v>
      </c>
      <c r="BQ71">
        <v>0.29038512502398661</v>
      </c>
      <c r="BR71" s="3">
        <f t="shared" si="24"/>
        <v>2906.5043510710611</v>
      </c>
      <c r="BS71" s="3">
        <f t="shared" si="25"/>
        <v>2986.9323552857427</v>
      </c>
      <c r="BT71" s="7">
        <f t="shared" si="19"/>
        <v>0.98366512320407218</v>
      </c>
      <c r="BU71" s="8">
        <f t="shared" si="20"/>
        <v>109.09272721137523</v>
      </c>
      <c r="BV71" s="9">
        <f t="shared" si="21"/>
        <v>118.2213832141494</v>
      </c>
      <c r="BW71" s="8">
        <f t="shared" si="22"/>
        <v>1.1884545332500416</v>
      </c>
      <c r="BX71" s="8">
        <f t="shared" si="13"/>
        <v>1.1181252066828091</v>
      </c>
      <c r="BY71" s="8">
        <f t="shared" si="14"/>
        <v>0.92668558059988704</v>
      </c>
      <c r="BZ71" s="8">
        <f t="shared" si="15"/>
        <v>0.69464963756778153</v>
      </c>
      <c r="CA71" s="7">
        <f t="shared" si="23"/>
        <v>0.89064419503057235</v>
      </c>
      <c r="CB71" s="3">
        <f t="shared" si="16"/>
        <v>66.937330642497301</v>
      </c>
      <c r="CC71" s="3">
        <f t="shared" si="17"/>
        <v>34.364032196358245</v>
      </c>
      <c r="CD71" s="7">
        <f t="shared" si="18"/>
        <v>23.886840164975812</v>
      </c>
      <c r="CE71" s="6">
        <v>5.2733549144326055</v>
      </c>
      <c r="CF71" s="6">
        <v>29.689991292914524</v>
      </c>
      <c r="CG71" s="10">
        <v>-148.88845184233219</v>
      </c>
      <c r="CH71" s="5">
        <v>-698.70074914520228</v>
      </c>
      <c r="CI71" s="5">
        <v>4572.2874450683594</v>
      </c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</row>
    <row r="72" spans="1:107" x14ac:dyDescent="0.25">
      <c r="A72" t="s">
        <v>318</v>
      </c>
      <c r="B72" t="s">
        <v>66</v>
      </c>
      <c r="C72" t="s">
        <v>274</v>
      </c>
      <c r="D72" t="s">
        <v>79</v>
      </c>
      <c r="E72" s="12" t="s">
        <v>77</v>
      </c>
      <c r="F72" t="s">
        <v>97</v>
      </c>
      <c r="G72" s="6">
        <v>2.6671999999999998</v>
      </c>
      <c r="H72" s="6">
        <v>43.936999999999998</v>
      </c>
      <c r="I72" s="6">
        <v>2.58E-2</v>
      </c>
      <c r="J72" s="6">
        <v>54.765999999999998</v>
      </c>
      <c r="K72" s="6">
        <v>7.0400000000000004E-2</v>
      </c>
      <c r="L72" s="6">
        <v>1.6299999999999999E-2</v>
      </c>
      <c r="M72" s="6">
        <v>0</v>
      </c>
      <c r="N72" s="6">
        <v>5.16E-2</v>
      </c>
      <c r="O72" s="6">
        <v>0.106</v>
      </c>
      <c r="P72" s="6">
        <v>0</v>
      </c>
      <c r="Q72" s="6">
        <v>0.62970000000000004</v>
      </c>
      <c r="R72" s="6">
        <v>-1.1230796083798293</v>
      </c>
      <c r="S72" s="6">
        <v>-5.8219210155148098E-3</v>
      </c>
      <c r="T72" s="6">
        <v>101.14109847060466</v>
      </c>
      <c r="U72" s="6">
        <v>9.6281738614156911</v>
      </c>
      <c r="V72" s="6">
        <v>2.2396469452276527E-2</v>
      </c>
      <c r="W72" s="6">
        <v>4.0675930912684073E-3</v>
      </c>
      <c r="X72" s="6">
        <v>0</v>
      </c>
      <c r="Y72" s="6">
        <v>1.4731649250941711E-2</v>
      </c>
      <c r="Z72" s="6">
        <v>5.9911594318026319E-2</v>
      </c>
      <c r="AA72" s="6">
        <v>6.1032702107559</v>
      </c>
      <c r="AB72" s="6">
        <v>0</v>
      </c>
      <c r="AC72" s="6">
        <v>1.1911022266513043E-2</v>
      </c>
      <c r="AD72" s="6">
        <v>1.3840740518537771</v>
      </c>
      <c r="AE72" s="6">
        <v>7.1744313906433694E-3</v>
      </c>
      <c r="AF72" s="6">
        <v>0.60875151675557959</v>
      </c>
      <c r="AG72" s="6">
        <v>9.7292811675282032</v>
      </c>
      <c r="AH72" s="6">
        <v>6.1151812330224127</v>
      </c>
      <c r="AI72" t="s">
        <v>319</v>
      </c>
      <c r="AJ72">
        <v>646.14261966888989</v>
      </c>
      <c r="AK72">
        <v>43.323136964271853</v>
      </c>
      <c r="AL72" t="s">
        <v>320</v>
      </c>
      <c r="AM72" t="s">
        <v>321</v>
      </c>
      <c r="AN72" t="s">
        <v>322</v>
      </c>
      <c r="AO72">
        <v>217800.5023161296</v>
      </c>
      <c r="AP72">
        <v>247.3799950757959</v>
      </c>
      <c r="AQ72">
        <v>297.59323090707096</v>
      </c>
      <c r="AR72">
        <v>389579.31526390871</v>
      </c>
      <c r="AS72">
        <v>383160.46850347362</v>
      </c>
      <c r="AT72">
        <v>9.2887137058089095</v>
      </c>
      <c r="AU72">
        <v>95.005222998254808</v>
      </c>
      <c r="AV72">
        <v>78.30547456152955</v>
      </c>
      <c r="AW72">
        <v>4726.8179525097948</v>
      </c>
      <c r="AX72">
        <v>72.190786553069273</v>
      </c>
      <c r="AY72">
        <v>6.1474683836626243E-2</v>
      </c>
      <c r="AZ72">
        <v>378.82049439677286</v>
      </c>
      <c r="BA72">
        <v>1124.4248632412191</v>
      </c>
      <c r="BB72">
        <v>156.80731200332789</v>
      </c>
      <c r="BC72">
        <v>712.11648111595207</v>
      </c>
      <c r="BD72">
        <v>109.09272063500912</v>
      </c>
      <c r="BE72">
        <v>27.441532813520912</v>
      </c>
      <c r="BF72">
        <v>66.76987562173413</v>
      </c>
      <c r="BG72">
        <v>5.9131100279551312</v>
      </c>
      <c r="BH72">
        <v>24.193499501220849</v>
      </c>
      <c r="BI72">
        <v>3.1255987463306236</v>
      </c>
      <c r="BJ72">
        <v>6.1078220503508209</v>
      </c>
      <c r="BK72">
        <v>0.55080588280883458</v>
      </c>
      <c r="BL72">
        <v>2.8297967877835477</v>
      </c>
      <c r="BM72">
        <v>0.20598571598543122</v>
      </c>
      <c r="BN72">
        <v>4.3366340377638403E-2</v>
      </c>
      <c r="BO72">
        <v>5.4056423160281222</v>
      </c>
      <c r="BP72">
        <v>4.284073057361292</v>
      </c>
      <c r="BR72" s="3">
        <f t="shared" si="24"/>
        <v>2618.3998985399708</v>
      </c>
      <c r="BS72" s="3">
        <f t="shared" si="25"/>
        <v>2690.5906850930401</v>
      </c>
      <c r="BT72" s="7">
        <f t="shared" si="19"/>
        <v>0.98360578201352267</v>
      </c>
      <c r="BU72" s="8">
        <f t="shared" si="20"/>
        <v>90.940166978450961</v>
      </c>
      <c r="BV72" s="9">
        <f t="shared" si="21"/>
        <v>104.36156722551971</v>
      </c>
      <c r="BW72" s="8">
        <f t="shared" si="22"/>
        <v>1.0257706851128363</v>
      </c>
      <c r="BX72" s="8">
        <f t="shared" si="13"/>
        <v>1.1161388841214179</v>
      </c>
      <c r="BY72" s="8">
        <f t="shared" si="14"/>
        <v>0.94640686718914446</v>
      </c>
      <c r="BZ72" s="8">
        <f t="shared" si="15"/>
        <v>0.68099457389466767</v>
      </c>
      <c r="CA72" s="7">
        <f t="shared" si="23"/>
        <v>0.45600794984784865</v>
      </c>
      <c r="CB72" s="3">
        <f t="shared" si="16"/>
        <v>65.476748186349113</v>
      </c>
      <c r="CC72" s="3" t="str">
        <f t="shared" si="17"/>
        <v/>
      </c>
      <c r="CD72" s="7">
        <f t="shared" si="18"/>
        <v>23.096626410481989</v>
      </c>
      <c r="CE72" s="6">
        <v>5.1637041007561848</v>
      </c>
      <c r="CF72" s="6">
        <v>29.927096621552394</v>
      </c>
      <c r="CG72" s="10">
        <v>-167.81094157070049</v>
      </c>
      <c r="CH72" s="5">
        <v>-645.52430652020666</v>
      </c>
      <c r="CI72" s="5">
        <v>-1701.284912109375</v>
      </c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</row>
    <row r="73" spans="1:107" x14ac:dyDescent="0.25">
      <c r="A73" t="s">
        <v>324</v>
      </c>
      <c r="B73" t="s">
        <v>66</v>
      </c>
      <c r="C73" t="s">
        <v>274</v>
      </c>
      <c r="D73" t="s">
        <v>76</v>
      </c>
      <c r="E73" s="12" t="s">
        <v>69</v>
      </c>
      <c r="F73" t="s">
        <v>97</v>
      </c>
      <c r="G73" s="6">
        <v>2.7147000000000001</v>
      </c>
      <c r="H73" s="6">
        <v>43.262</v>
      </c>
      <c r="I73" s="6">
        <v>0</v>
      </c>
      <c r="J73" s="6">
        <v>54.507300000000001</v>
      </c>
      <c r="K73" s="6">
        <v>0.1019</v>
      </c>
      <c r="L73" s="6">
        <v>7.4999999999999997E-3</v>
      </c>
      <c r="M73" s="6">
        <v>0</v>
      </c>
      <c r="N73" s="6">
        <v>8.1900000000000001E-2</v>
      </c>
      <c r="O73" s="6">
        <v>0</v>
      </c>
      <c r="P73" s="6">
        <v>0.31219999999999998</v>
      </c>
      <c r="Q73" s="6">
        <v>0.60799999999999998</v>
      </c>
      <c r="R73" s="6">
        <v>-1.1430804637330245</v>
      </c>
      <c r="S73" s="6">
        <v>0</v>
      </c>
      <c r="T73" s="6">
        <v>100.45241953626697</v>
      </c>
      <c r="U73" s="6">
        <v>9.6744059859554934</v>
      </c>
      <c r="V73" s="6">
        <v>3.2727876206869386E-2</v>
      </c>
      <c r="W73" s="6">
        <v>1.8715919131603103E-3</v>
      </c>
      <c r="X73" s="6">
        <v>4.3251373419557385E-2</v>
      </c>
      <c r="Y73" s="6">
        <v>0</v>
      </c>
      <c r="Z73" s="6">
        <v>5.8400625621200741E-2</v>
      </c>
      <c r="AA73" s="6">
        <v>6.0670214098690298</v>
      </c>
      <c r="AB73" s="6">
        <v>0</v>
      </c>
      <c r="AC73" s="6">
        <v>1.9086222106056022E-2</v>
      </c>
      <c r="AD73" s="6">
        <v>1.4222054020529697</v>
      </c>
      <c r="AE73" s="6">
        <v>0</v>
      </c>
      <c r="AF73" s="6">
        <v>0.57779459794703025</v>
      </c>
      <c r="AG73" s="6">
        <v>9.8106574531162813</v>
      </c>
      <c r="AH73" s="6">
        <v>6.0861076319750858</v>
      </c>
      <c r="AI73" t="s">
        <v>325</v>
      </c>
      <c r="AJ73">
        <v>822.45913220668115</v>
      </c>
      <c r="AK73">
        <v>61.284853101638348</v>
      </c>
      <c r="AL73" t="s">
        <v>326</v>
      </c>
      <c r="AM73" t="s">
        <v>327</v>
      </c>
      <c r="AN73">
        <v>223.71646412956224</v>
      </c>
      <c r="AO73">
        <v>222406.25781469568</v>
      </c>
      <c r="AP73">
        <v>285.30972919698473</v>
      </c>
      <c r="AQ73">
        <v>254.32593207940573</v>
      </c>
      <c r="AR73">
        <v>386934.95007132669</v>
      </c>
      <c r="AS73">
        <v>385066.65175017301</v>
      </c>
      <c r="AT73">
        <v>9.7558162860570636</v>
      </c>
      <c r="AU73">
        <v>85.800966453283408</v>
      </c>
      <c r="AV73">
        <v>88.466671208619758</v>
      </c>
      <c r="AW73">
        <v>5668.3510725394226</v>
      </c>
      <c r="AX73">
        <v>75.107850611721219</v>
      </c>
      <c r="AY73">
        <v>0.24316633969534554</v>
      </c>
      <c r="AZ73">
        <v>454.40761892678876</v>
      </c>
      <c r="BA73">
        <v>1242.7399074448556</v>
      </c>
      <c r="BB73">
        <v>161.87708767621405</v>
      </c>
      <c r="BC73">
        <v>704.06834315536503</v>
      </c>
      <c r="BD73">
        <v>104.44667788898101</v>
      </c>
      <c r="BE73">
        <v>25.923935655778699</v>
      </c>
      <c r="BF73">
        <v>66.458070273135675</v>
      </c>
      <c r="BG73">
        <v>6.0277018172707999</v>
      </c>
      <c r="BH73">
        <v>25.100254398021132</v>
      </c>
      <c r="BI73">
        <v>3.1714119755767314</v>
      </c>
      <c r="BJ73">
        <v>6.281783505694059</v>
      </c>
      <c r="BK73">
        <v>0.53870796313382119</v>
      </c>
      <c r="BL73">
        <v>2.5935085091120458</v>
      </c>
      <c r="BM73">
        <v>0.28216877409067403</v>
      </c>
      <c r="BN73" t="s">
        <v>328</v>
      </c>
      <c r="BO73">
        <v>7.8445960575429226</v>
      </c>
      <c r="BP73">
        <v>6.3119944186645736</v>
      </c>
      <c r="BQ73">
        <v>0.21970466324451141</v>
      </c>
      <c r="BR73" s="3">
        <f t="shared" si="24"/>
        <v>2803.9171779640178</v>
      </c>
      <c r="BS73" s="3">
        <f t="shared" si="25"/>
        <v>2879.0250285757388</v>
      </c>
      <c r="BT73" s="7">
        <f t="shared" si="19"/>
        <v>0.98430925945721226</v>
      </c>
      <c r="BU73" s="8">
        <f t="shared" si="20"/>
        <v>119.02425101347971</v>
      </c>
      <c r="BV73" s="9">
        <f t="shared" si="21"/>
        <v>125.85137624275259</v>
      </c>
      <c r="BW73" s="8">
        <f t="shared" si="22"/>
        <v>1.2445107169488556</v>
      </c>
      <c r="BX73" s="8">
        <f t="shared" si="13"/>
        <v>1.1085427296263286</v>
      </c>
      <c r="BY73" s="8">
        <f t="shared" si="14"/>
        <v>0.91587761085201513</v>
      </c>
      <c r="BZ73" s="8">
        <f t="shared" si="15"/>
        <v>0.69260446230894623</v>
      </c>
      <c r="CA73" s="7">
        <f t="shared" si="23"/>
        <v>0.71426763164732532</v>
      </c>
      <c r="CB73" s="3">
        <f t="shared" si="16"/>
        <v>75.469488560425248</v>
      </c>
      <c r="CC73" s="3">
        <f t="shared" si="17"/>
        <v>28.729451279966209</v>
      </c>
      <c r="CD73" s="7">
        <f t="shared" si="18"/>
        <v>23.682779528529281</v>
      </c>
      <c r="CE73" s="6">
        <v>5.2066386560029745</v>
      </c>
      <c r="CF73" s="6">
        <v>30.101289260276502</v>
      </c>
      <c r="CG73" s="10">
        <v>-146.4691958281029</v>
      </c>
      <c r="CH73" s="5">
        <v>-657.95227175643595</v>
      </c>
      <c r="CI73" s="5">
        <v>3642.1252136230469</v>
      </c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</row>
    <row r="74" spans="1:107" x14ac:dyDescent="0.25">
      <c r="A74" t="s">
        <v>329</v>
      </c>
      <c r="B74" t="s">
        <v>66</v>
      </c>
      <c r="C74" t="s">
        <v>274</v>
      </c>
      <c r="D74" t="s">
        <v>68</v>
      </c>
      <c r="E74" s="12" t="s">
        <v>69</v>
      </c>
      <c r="F74" t="s">
        <v>70</v>
      </c>
      <c r="G74" s="6">
        <v>2.8026</v>
      </c>
      <c r="H74" s="6">
        <v>42.704799999999999</v>
      </c>
      <c r="I74" s="6">
        <v>0</v>
      </c>
      <c r="J74" s="6">
        <v>54.1419</v>
      </c>
      <c r="K74" s="6">
        <v>0.20499999999999999</v>
      </c>
      <c r="L74" s="6">
        <v>5.1200000000000002E-2</v>
      </c>
      <c r="M74" s="6">
        <v>0</v>
      </c>
      <c r="N74" s="6">
        <v>5.1900000000000002E-2</v>
      </c>
      <c r="O74" s="6">
        <v>0</v>
      </c>
      <c r="P74" s="6">
        <v>0</v>
      </c>
      <c r="Q74" s="6">
        <v>0.57999999999999996</v>
      </c>
      <c r="R74" s="6">
        <v>-1.1800925729024108</v>
      </c>
      <c r="S74" s="6">
        <v>0</v>
      </c>
      <c r="T74" s="6">
        <v>99.357307427097595</v>
      </c>
      <c r="U74" s="6">
        <v>9.7234256880455607</v>
      </c>
      <c r="V74" s="6">
        <v>6.6621386866654447E-2</v>
      </c>
      <c r="W74" s="6">
        <v>1.2776734127174385E-2</v>
      </c>
      <c r="X74" s="6">
        <v>0</v>
      </c>
      <c r="Y74" s="6">
        <v>0</v>
      </c>
      <c r="Z74" s="6">
        <v>5.6371304136418242E-2</v>
      </c>
      <c r="AA74" s="6">
        <v>6.0598488982484726</v>
      </c>
      <c r="AB74" s="6">
        <v>0</v>
      </c>
      <c r="AC74" s="6">
        <v>1.2238257813246436E-2</v>
      </c>
      <c r="AD74" s="6">
        <v>1.4856543094294916</v>
      </c>
      <c r="AE74" s="6">
        <v>0</v>
      </c>
      <c r="AF74" s="6">
        <v>0.51434569057050838</v>
      </c>
      <c r="AG74" s="6">
        <v>9.8591951131758062</v>
      </c>
      <c r="AH74" s="6">
        <v>6.0720871560617189</v>
      </c>
      <c r="AI74" t="s">
        <v>330</v>
      </c>
      <c r="AJ74">
        <v>1140.2762008177435</v>
      </c>
      <c r="AK74">
        <v>185.69194293623357</v>
      </c>
      <c r="AL74">
        <v>6.8887756397743294</v>
      </c>
      <c r="AM74" t="s">
        <v>331</v>
      </c>
      <c r="AN74">
        <v>360.09687362353003</v>
      </c>
      <c r="AO74">
        <v>218236.89459526222</v>
      </c>
      <c r="AP74">
        <v>285.94112986726054</v>
      </c>
      <c r="AQ74">
        <v>261.69099791709971</v>
      </c>
      <c r="AR74">
        <v>393224.25106990017</v>
      </c>
      <c r="AS74">
        <v>386476.04832614772</v>
      </c>
      <c r="AT74">
        <v>9.2055805039787852</v>
      </c>
      <c r="AU74">
        <v>118.58818597578546</v>
      </c>
      <c r="AV74">
        <v>222.96345618399587</v>
      </c>
      <c r="AW74">
        <v>5080.5848074445166</v>
      </c>
      <c r="AX74">
        <v>81.156798964298204</v>
      </c>
      <c r="AY74">
        <v>0.59590560494061717</v>
      </c>
      <c r="AZ74">
        <v>441.68473039934514</v>
      </c>
      <c r="BA74">
        <v>1254.4227566511004</v>
      </c>
      <c r="BB74">
        <v>165.47662737798041</v>
      </c>
      <c r="BC74">
        <v>731.7146311548978</v>
      </c>
      <c r="BD74">
        <v>110.95500764378124</v>
      </c>
      <c r="BE74">
        <v>27.318812983081898</v>
      </c>
      <c r="BF74">
        <v>71.818366881582293</v>
      </c>
      <c r="BG74">
        <v>6.5453857657123153</v>
      </c>
      <c r="BH74">
        <v>26.475697638356028</v>
      </c>
      <c r="BI74">
        <v>3.4605580820713628</v>
      </c>
      <c r="BJ74">
        <v>6.9718207087016806</v>
      </c>
      <c r="BK74">
        <v>0.58930547469507055</v>
      </c>
      <c r="BL74">
        <v>2.8194652610096109</v>
      </c>
      <c r="BM74">
        <v>0.30755621400369471</v>
      </c>
      <c r="BN74" t="s">
        <v>332</v>
      </c>
      <c r="BO74">
        <v>7.0002815987925642</v>
      </c>
      <c r="BP74">
        <v>8.0000410966416471</v>
      </c>
      <c r="BQ74">
        <v>1.0316338444386763</v>
      </c>
      <c r="BR74" s="3">
        <f t="shared" si="24"/>
        <v>2850.5607222363187</v>
      </c>
      <c r="BS74" s="3">
        <f t="shared" si="25"/>
        <v>2931.7175212006168</v>
      </c>
      <c r="BT74" s="7">
        <f t="shared" si="19"/>
        <v>0.98345245243274659</v>
      </c>
      <c r="BU74" s="8">
        <f t="shared" si="20"/>
        <v>106.41997865222007</v>
      </c>
      <c r="BV74" s="9">
        <f t="shared" si="21"/>
        <v>116.8537294142226</v>
      </c>
      <c r="BW74" s="8">
        <f t="shared" si="22"/>
        <v>1.1639611912356811</v>
      </c>
      <c r="BX74" s="8">
        <f t="shared" si="13"/>
        <v>1.1225536012722832</v>
      </c>
      <c r="BY74" s="8">
        <f t="shared" si="14"/>
        <v>0.90079982926486457</v>
      </c>
      <c r="BZ74" s="8">
        <f t="shared" si="15"/>
        <v>0.69440222219783831</v>
      </c>
      <c r="CA74" s="7">
        <f t="shared" si="23"/>
        <v>1.5658553287437083</v>
      </c>
      <c r="CB74" s="3">
        <f t="shared" si="16"/>
        <v>62.602084757920572</v>
      </c>
      <c r="CC74" s="3">
        <f t="shared" si="17"/>
        <v>7.754729199481198</v>
      </c>
      <c r="CD74" s="7">
        <f t="shared" si="18"/>
        <v>23.451939554131318</v>
      </c>
      <c r="CE74" s="6">
        <v>5.2655743194754523</v>
      </c>
      <c r="CF74" s="6">
        <v>29.537479306939662</v>
      </c>
      <c r="CG74" s="10">
        <v>-150.35139672086166</v>
      </c>
      <c r="CH74" s="5">
        <v>-676.84611730360484</v>
      </c>
      <c r="CI74" s="5">
        <v>3256.0558166503906</v>
      </c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</row>
    <row r="75" spans="1:107" x14ac:dyDescent="0.25">
      <c r="A75" t="s">
        <v>333</v>
      </c>
      <c r="B75" t="s">
        <v>66</v>
      </c>
      <c r="C75" t="s">
        <v>274</v>
      </c>
      <c r="D75" t="s">
        <v>79</v>
      </c>
      <c r="E75" s="12" t="s">
        <v>77</v>
      </c>
      <c r="F75" t="s">
        <v>70</v>
      </c>
      <c r="G75" s="6">
        <v>2.8443999999999998</v>
      </c>
      <c r="H75" s="6">
        <v>42.586399999999998</v>
      </c>
      <c r="I75" s="6">
        <v>0</v>
      </c>
      <c r="J75" s="6">
        <v>55.0152</v>
      </c>
      <c r="K75" s="6">
        <v>0.1023</v>
      </c>
      <c r="L75" s="6">
        <v>3.3999999999999998E-3</v>
      </c>
      <c r="M75" s="6">
        <v>0</v>
      </c>
      <c r="N75" s="6">
        <v>0.125</v>
      </c>
      <c r="O75" s="6">
        <v>0</v>
      </c>
      <c r="P75" s="6">
        <v>8.2500000000000004E-2</v>
      </c>
      <c r="Q75" s="6">
        <v>0.69489999999999996</v>
      </c>
      <c r="R75" s="6">
        <v>-1.1976933256132223</v>
      </c>
      <c r="S75" s="6">
        <v>0</v>
      </c>
      <c r="T75" s="6">
        <v>100.25650667438678</v>
      </c>
      <c r="U75" s="6">
        <v>9.8239092662139758</v>
      </c>
      <c r="V75" s="6">
        <v>3.3056074709767694E-2</v>
      </c>
      <c r="W75" s="6">
        <v>8.4845500063267395E-4</v>
      </c>
      <c r="X75" s="6">
        <v>1.1498811654806412E-2</v>
      </c>
      <c r="Y75" s="6">
        <v>0</v>
      </c>
      <c r="Z75" s="6">
        <v>6.7153436154766641E-2</v>
      </c>
      <c r="AA75" s="6">
        <v>6.0085803257325967</v>
      </c>
      <c r="AB75" s="6">
        <v>0</v>
      </c>
      <c r="AC75" s="6">
        <v>2.9307454036867499E-2</v>
      </c>
      <c r="AD75" s="6">
        <v>1.4992123766768188</v>
      </c>
      <c r="AE75" s="6">
        <v>0</v>
      </c>
      <c r="AF75" s="6">
        <v>0.50078762332318116</v>
      </c>
      <c r="AG75" s="6">
        <v>9.9364660437339491</v>
      </c>
      <c r="AH75" s="6">
        <v>6.0378877797694646</v>
      </c>
      <c r="AI75" t="s">
        <v>334</v>
      </c>
      <c r="BR75" s="3"/>
      <c r="BS75" s="3"/>
      <c r="BT75" s="7" t="str">
        <f t="shared" si="19"/>
        <v/>
      </c>
      <c r="BU75" s="8" t="str">
        <f t="shared" si="20"/>
        <v/>
      </c>
      <c r="BV75" s="9" t="str">
        <f t="shared" si="21"/>
        <v/>
      </c>
      <c r="BW75" s="8" t="str">
        <f t="shared" si="22"/>
        <v/>
      </c>
      <c r="BX75" s="8" t="str">
        <f t="shared" si="13"/>
        <v/>
      </c>
      <c r="BY75" s="8" t="str">
        <f t="shared" si="14"/>
        <v/>
      </c>
      <c r="BZ75" s="8" t="str">
        <f t="shared" si="15"/>
        <v/>
      </c>
      <c r="CA75" s="7" t="str">
        <f t="shared" si="23"/>
        <v/>
      </c>
      <c r="CB75" s="3" t="str">
        <f t="shared" si="16"/>
        <v/>
      </c>
      <c r="CC75" s="3" t="str">
        <f t="shared" si="17"/>
        <v/>
      </c>
      <c r="CD75" s="7" t="str">
        <f t="shared" si="18"/>
        <v/>
      </c>
      <c r="CE75" s="6"/>
      <c r="CF75" s="6"/>
      <c r="CG75" s="10"/>
      <c r="CH75" s="5"/>
      <c r="CI75" s="5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</row>
    <row r="76" spans="1:107" x14ac:dyDescent="0.25">
      <c r="A76" t="s">
        <v>335</v>
      </c>
      <c r="B76" t="s">
        <v>66</v>
      </c>
      <c r="C76" t="s">
        <v>274</v>
      </c>
      <c r="D76" t="s">
        <v>68</v>
      </c>
      <c r="E76" s="12" t="s">
        <v>69</v>
      </c>
      <c r="F76" t="s">
        <v>70</v>
      </c>
      <c r="G76" s="6">
        <v>2.7776999999999998</v>
      </c>
      <c r="H76" s="6">
        <v>42.444899999999997</v>
      </c>
      <c r="I76" s="6">
        <v>2.63E-2</v>
      </c>
      <c r="J76" s="6">
        <v>54.272399999999998</v>
      </c>
      <c r="K76" s="6">
        <v>0.20300000000000001</v>
      </c>
      <c r="L76" s="6">
        <v>6.5500000000000003E-2</v>
      </c>
      <c r="M76" s="6">
        <v>0</v>
      </c>
      <c r="N76" s="6">
        <v>5.9200000000000003E-2</v>
      </c>
      <c r="O76" s="6">
        <v>0</v>
      </c>
      <c r="P76" s="6">
        <v>0</v>
      </c>
      <c r="Q76" s="6">
        <v>0.66190000000000004</v>
      </c>
      <c r="R76" s="6">
        <v>-1.1696079139909463</v>
      </c>
      <c r="S76" s="6">
        <v>-5.9347489421720731E-3</v>
      </c>
      <c r="T76" s="6">
        <v>99.335357337066895</v>
      </c>
      <c r="U76" s="6">
        <v>9.7680051989539951</v>
      </c>
      <c r="V76" s="6">
        <v>6.6114526815966412E-2</v>
      </c>
      <c r="W76" s="6">
        <v>1.6345236041600042E-2</v>
      </c>
      <c r="X76" s="6">
        <v>0</v>
      </c>
      <c r="Y76" s="6">
        <v>0</v>
      </c>
      <c r="Z76" s="6">
        <v>6.4470868052757369E-2</v>
      </c>
      <c r="AA76" s="6">
        <v>6.0360338358517387</v>
      </c>
      <c r="AB76" s="6">
        <v>0</v>
      </c>
      <c r="AC76" s="6">
        <v>1.3989912387192011E-2</v>
      </c>
      <c r="AD76" s="6">
        <v>1.4756488922245812</v>
      </c>
      <c r="AE76" s="6">
        <v>7.4871663498255895E-3</v>
      </c>
      <c r="AF76" s="6">
        <v>0.51686394142559322</v>
      </c>
      <c r="AG76" s="6">
        <v>9.9149358298643175</v>
      </c>
      <c r="AH76" s="6">
        <v>6.0500237482389307</v>
      </c>
      <c r="AI76" t="s">
        <v>336</v>
      </c>
      <c r="BR76" s="3"/>
      <c r="BS76" s="3"/>
      <c r="BT76" s="7" t="str">
        <f t="shared" si="19"/>
        <v/>
      </c>
      <c r="BU76" s="8" t="str">
        <f t="shared" si="20"/>
        <v/>
      </c>
      <c r="BV76" s="9" t="str">
        <f t="shared" si="21"/>
        <v/>
      </c>
      <c r="BW76" s="8" t="str">
        <f t="shared" si="22"/>
        <v/>
      </c>
      <c r="BX76" s="8" t="str">
        <f t="shared" si="13"/>
        <v/>
      </c>
      <c r="BY76" s="8" t="str">
        <f t="shared" si="14"/>
        <v/>
      </c>
      <c r="BZ76" s="8" t="str">
        <f t="shared" si="15"/>
        <v/>
      </c>
      <c r="CA76" s="7" t="str">
        <f t="shared" si="23"/>
        <v/>
      </c>
      <c r="CB76" s="3" t="str">
        <f t="shared" si="16"/>
        <v/>
      </c>
      <c r="CC76" s="3" t="str">
        <f t="shared" si="17"/>
        <v/>
      </c>
      <c r="CD76" s="7" t="str">
        <f t="shared" si="18"/>
        <v/>
      </c>
      <c r="CE76" s="6"/>
      <c r="CF76" s="6"/>
      <c r="CG76" s="10"/>
      <c r="CH76" s="5"/>
      <c r="CI76" s="5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</row>
    <row r="77" spans="1:107" x14ac:dyDescent="0.25">
      <c r="A77" t="s">
        <v>337</v>
      </c>
      <c r="B77" t="s">
        <v>66</v>
      </c>
      <c r="C77" t="s">
        <v>274</v>
      </c>
      <c r="D77" t="s">
        <v>79</v>
      </c>
      <c r="E77" s="12" t="s">
        <v>77</v>
      </c>
      <c r="F77" t="s">
        <v>70</v>
      </c>
      <c r="G77" s="6">
        <v>2.8763999999999998</v>
      </c>
      <c r="H77" s="6">
        <v>42.459899999999998</v>
      </c>
      <c r="I77" s="6">
        <v>0</v>
      </c>
      <c r="J77" s="6">
        <v>54.720399999999998</v>
      </c>
      <c r="K77" s="6">
        <v>9.9199999999999997E-2</v>
      </c>
      <c r="L77" s="6">
        <v>1.5800000000000002E-2</v>
      </c>
      <c r="M77" s="6">
        <v>0</v>
      </c>
      <c r="N77" s="6">
        <v>0.13719999999999999</v>
      </c>
      <c r="O77" s="6">
        <v>0</v>
      </c>
      <c r="P77" s="6">
        <v>0</v>
      </c>
      <c r="Q77" s="6">
        <v>0.6331</v>
      </c>
      <c r="R77" s="6">
        <v>-1.2111675860616906</v>
      </c>
      <c r="S77" s="6">
        <v>0</v>
      </c>
      <c r="T77" s="6">
        <v>99.730932413938305</v>
      </c>
      <c r="U77" s="6">
        <v>9.8130445715956611</v>
      </c>
      <c r="V77" s="6">
        <v>3.2191423485899942E-2</v>
      </c>
      <c r="W77" s="6">
        <v>3.942820297057721E-3</v>
      </c>
      <c r="X77" s="6">
        <v>0</v>
      </c>
      <c r="Y77" s="6">
        <v>0</v>
      </c>
      <c r="Z77" s="6">
        <v>6.1442814797857549E-2</v>
      </c>
      <c r="AA77" s="6">
        <v>6.016345534609651</v>
      </c>
      <c r="AB77" s="6">
        <v>0</v>
      </c>
      <c r="AC77" s="6">
        <v>3.230539476866668E-2</v>
      </c>
      <c r="AD77" s="6">
        <v>1.5225607519215481</v>
      </c>
      <c r="AE77" s="6">
        <v>0</v>
      </c>
      <c r="AF77" s="6">
        <v>0.47743924807845195</v>
      </c>
      <c r="AG77" s="6">
        <v>9.9106216301764753</v>
      </c>
      <c r="AH77" s="6">
        <v>6.0486509293783177</v>
      </c>
      <c r="AI77" t="s">
        <v>338</v>
      </c>
      <c r="BR77" s="3"/>
      <c r="BS77" s="3"/>
      <c r="BT77" s="7" t="str">
        <f t="shared" si="19"/>
        <v/>
      </c>
      <c r="BU77" s="8" t="str">
        <f t="shared" si="20"/>
        <v/>
      </c>
      <c r="BV77" s="9" t="str">
        <f t="shared" si="21"/>
        <v/>
      </c>
      <c r="BW77" s="8" t="str">
        <f t="shared" si="22"/>
        <v/>
      </c>
      <c r="BX77" s="8" t="str">
        <f t="shared" si="13"/>
        <v/>
      </c>
      <c r="BY77" s="8" t="str">
        <f t="shared" si="14"/>
        <v/>
      </c>
      <c r="BZ77" s="8" t="str">
        <f t="shared" si="15"/>
        <v/>
      </c>
      <c r="CA77" s="7" t="str">
        <f t="shared" si="23"/>
        <v/>
      </c>
      <c r="CB77" s="3" t="str">
        <f t="shared" si="16"/>
        <v/>
      </c>
      <c r="CC77" s="3" t="str">
        <f t="shared" si="17"/>
        <v/>
      </c>
      <c r="CD77" s="7" t="str">
        <f t="shared" si="18"/>
        <v/>
      </c>
      <c r="CE77" s="6"/>
      <c r="CF77" s="6"/>
      <c r="CG77" s="10"/>
      <c r="CH77" s="5"/>
      <c r="CI77" s="5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</row>
    <row r="78" spans="1:107" x14ac:dyDescent="0.25">
      <c r="A78" t="s">
        <v>339</v>
      </c>
      <c r="B78" t="s">
        <v>66</v>
      </c>
      <c r="C78" t="s">
        <v>274</v>
      </c>
      <c r="D78" t="s">
        <v>68</v>
      </c>
      <c r="E78" s="12" t="s">
        <v>77</v>
      </c>
      <c r="F78" t="s">
        <v>70</v>
      </c>
      <c r="G78" s="6">
        <v>2.6781000000000001</v>
      </c>
      <c r="H78" s="6">
        <v>43.478099999999998</v>
      </c>
      <c r="I78" s="6">
        <v>4.8800000000000003E-2</v>
      </c>
      <c r="J78" s="6">
        <v>54.464199999999998</v>
      </c>
      <c r="K78" s="6">
        <v>6.4100000000000004E-2</v>
      </c>
      <c r="L78" s="6">
        <v>2.1700000000000001E-2</v>
      </c>
      <c r="M78" s="6">
        <v>0</v>
      </c>
      <c r="N78" s="6">
        <v>3.8999999999999998E-3</v>
      </c>
      <c r="O78" s="6">
        <v>0</v>
      </c>
      <c r="P78" s="6">
        <v>0.21440000000000001</v>
      </c>
      <c r="Q78" s="6">
        <v>0.59379999999999999</v>
      </c>
      <c r="R78" s="6">
        <v>-1.127669278345089</v>
      </c>
      <c r="S78" s="6">
        <v>-1.1012005641748942E-2</v>
      </c>
      <c r="T78" s="6">
        <v>100.42831871601315</v>
      </c>
      <c r="U78" s="6">
        <v>9.6612365091726335</v>
      </c>
      <c r="V78" s="6">
        <v>2.0575652457010117E-2</v>
      </c>
      <c r="W78" s="6">
        <v>5.4151392687438312E-3</v>
      </c>
      <c r="X78" s="6">
        <v>2.9685456470138951E-2</v>
      </c>
      <c r="Y78" s="6">
        <v>0</v>
      </c>
      <c r="Z78" s="6">
        <v>5.7004095618715618E-2</v>
      </c>
      <c r="AA78" s="6">
        <v>6.0938454836024167</v>
      </c>
      <c r="AB78" s="6">
        <v>0</v>
      </c>
      <c r="AC78" s="6">
        <v>9.0834875447273603E-4</v>
      </c>
      <c r="AD78" s="6">
        <v>1.4022298787555889</v>
      </c>
      <c r="AE78" s="6">
        <v>1.3692296213599634E-2</v>
      </c>
      <c r="AF78" s="6">
        <v>0.5840778250308114</v>
      </c>
      <c r="AG78" s="6">
        <v>9.7739168529872416</v>
      </c>
      <c r="AH78" s="6">
        <v>6.0947538323568891</v>
      </c>
      <c r="AI78" t="s">
        <v>340</v>
      </c>
      <c r="BR78" s="3"/>
      <c r="BS78" s="3"/>
      <c r="BT78" s="7" t="str">
        <f t="shared" si="19"/>
        <v/>
      </c>
      <c r="BU78" s="8" t="str">
        <f t="shared" si="20"/>
        <v/>
      </c>
      <c r="BV78" s="9" t="str">
        <f t="shared" si="21"/>
        <v/>
      </c>
      <c r="BW78" s="8" t="str">
        <f t="shared" si="22"/>
        <v/>
      </c>
      <c r="BX78" s="8" t="str">
        <f t="shared" si="13"/>
        <v/>
      </c>
      <c r="BY78" s="8" t="str">
        <f t="shared" si="14"/>
        <v/>
      </c>
      <c r="BZ78" s="8" t="str">
        <f t="shared" si="15"/>
        <v/>
      </c>
      <c r="CA78" s="7" t="str">
        <f t="shared" si="23"/>
        <v/>
      </c>
      <c r="CB78" s="3" t="str">
        <f t="shared" si="16"/>
        <v/>
      </c>
      <c r="CC78" s="3" t="str">
        <f t="shared" si="17"/>
        <v/>
      </c>
      <c r="CD78" s="7" t="str">
        <f t="shared" si="18"/>
        <v/>
      </c>
      <c r="CE78" s="6"/>
      <c r="CF78" s="6"/>
      <c r="CG78" s="10"/>
      <c r="CH78" s="5"/>
      <c r="CI78" s="5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</row>
    <row r="79" spans="1:107" x14ac:dyDescent="0.25">
      <c r="A79" t="s">
        <v>341</v>
      </c>
      <c r="B79" t="s">
        <v>66</v>
      </c>
      <c r="C79" t="s">
        <v>274</v>
      </c>
      <c r="D79" t="s">
        <v>68</v>
      </c>
      <c r="E79" s="12" t="s">
        <v>69</v>
      </c>
      <c r="F79" t="s">
        <v>70</v>
      </c>
      <c r="G79" s="6">
        <v>2.8344999999999998</v>
      </c>
      <c r="H79" s="6">
        <v>43.302999999999997</v>
      </c>
      <c r="I79" s="6">
        <v>0</v>
      </c>
      <c r="J79" s="6">
        <v>54.689900000000002</v>
      </c>
      <c r="K79" s="6">
        <v>0.1095</v>
      </c>
      <c r="L79" s="6">
        <v>1.9599999999999999E-2</v>
      </c>
      <c r="M79" s="6">
        <v>0</v>
      </c>
      <c r="N79" s="6">
        <v>0.1077</v>
      </c>
      <c r="O79" s="6">
        <v>9.3100000000000002E-2</v>
      </c>
      <c r="P79" s="6">
        <v>0.19789999999999999</v>
      </c>
      <c r="Q79" s="6">
        <v>0.5948</v>
      </c>
      <c r="R79" s="6">
        <v>-1.1935247262869775</v>
      </c>
      <c r="S79" s="6">
        <v>0</v>
      </c>
      <c r="T79" s="6">
        <v>100.75657527371303</v>
      </c>
      <c r="U79" s="6">
        <v>9.6839699463897286</v>
      </c>
      <c r="V79" s="6">
        <v>3.5086045641737597E-2</v>
      </c>
      <c r="W79" s="6">
        <v>4.8910935330589442E-3</v>
      </c>
      <c r="X79" s="6">
        <v>2.7352023649227453E-2</v>
      </c>
      <c r="Y79" s="6">
        <v>1.3031925471308449E-2</v>
      </c>
      <c r="Z79" s="6">
        <v>5.6998253059380374E-2</v>
      </c>
      <c r="AA79" s="6">
        <v>6.0584786892459963</v>
      </c>
      <c r="AB79" s="6">
        <v>0</v>
      </c>
      <c r="AC79" s="6">
        <v>2.5039660718144455E-2</v>
      </c>
      <c r="AD79" s="6">
        <v>1.4814725447127017</v>
      </c>
      <c r="AE79" s="6">
        <v>0</v>
      </c>
      <c r="AF79" s="6">
        <v>0.51852745528729827</v>
      </c>
      <c r="AG79" s="6">
        <v>9.8213292877444403</v>
      </c>
      <c r="AH79" s="6">
        <v>6.083518349964141</v>
      </c>
      <c r="AI79" t="s">
        <v>342</v>
      </c>
      <c r="AJ79">
        <v>915.9639133161603</v>
      </c>
      <c r="AK79">
        <v>71.424117762478275</v>
      </c>
      <c r="AL79" t="s">
        <v>343</v>
      </c>
      <c r="AM79" t="s">
        <v>344</v>
      </c>
      <c r="AN79">
        <v>276.14857471600476</v>
      </c>
      <c r="AO79">
        <v>218656.41960024886</v>
      </c>
      <c r="AP79">
        <v>380.79083810859561</v>
      </c>
      <c r="AQ79">
        <v>278.09489918283879</v>
      </c>
      <c r="AR79">
        <v>395725.67760342371</v>
      </c>
      <c r="AS79">
        <v>388276.05414587038</v>
      </c>
      <c r="AT79">
        <v>12.551836713091182</v>
      </c>
      <c r="AU79">
        <v>81.440116805295034</v>
      </c>
      <c r="AV79">
        <v>93.053931839059501</v>
      </c>
      <c r="AW79">
        <v>5010.9892125471788</v>
      </c>
      <c r="AX79">
        <v>78.637672771647772</v>
      </c>
      <c r="AY79">
        <v>0.33209076753247724</v>
      </c>
      <c r="AZ79">
        <v>428.75008960816916</v>
      </c>
      <c r="BA79">
        <v>1207.552365103068</v>
      </c>
      <c r="BB79">
        <v>155.14776473516324</v>
      </c>
      <c r="BC79">
        <v>669.01526488244281</v>
      </c>
      <c r="BD79">
        <v>101.80555356905657</v>
      </c>
      <c r="BE79">
        <v>25.095563730943052</v>
      </c>
      <c r="BF79">
        <v>67.457501728384557</v>
      </c>
      <c r="BG79">
        <v>6.2879844202770876</v>
      </c>
      <c r="BH79">
        <v>26.496243579340479</v>
      </c>
      <c r="BI79">
        <v>3.3345632578558284</v>
      </c>
      <c r="BJ79">
        <v>6.8297230092632031</v>
      </c>
      <c r="BK79">
        <v>0.56632262527077626</v>
      </c>
      <c r="BL79">
        <v>2.8800780048998771</v>
      </c>
      <c r="BM79">
        <v>0.30735864751909048</v>
      </c>
      <c r="BN79" t="s">
        <v>345</v>
      </c>
      <c r="BO79">
        <v>7.9460665221411757</v>
      </c>
      <c r="BP79">
        <v>4.2395905999055783</v>
      </c>
      <c r="BQ79">
        <v>0.47045165950710915</v>
      </c>
      <c r="BR79" s="3">
        <f t="shared" si="24"/>
        <v>2701.5263769016537</v>
      </c>
      <c r="BS79" s="3">
        <f t="shared" si="25"/>
        <v>2780.1640496733016</v>
      </c>
      <c r="BT79" s="7">
        <f t="shared" si="19"/>
        <v>0.98271263462621139</v>
      </c>
      <c r="BU79" s="8">
        <f t="shared" si="20"/>
        <v>101.1294169466053</v>
      </c>
      <c r="BV79" s="9">
        <f t="shared" si="21"/>
        <v>110.120233574625</v>
      </c>
      <c r="BW79" s="8">
        <f t="shared" si="22"/>
        <v>1.2357654552542066</v>
      </c>
      <c r="BX79" s="8">
        <f t="shared" si="13"/>
        <v>1.1327101341538437</v>
      </c>
      <c r="BY79" s="8">
        <f t="shared" si="14"/>
        <v>0.89136131321766432</v>
      </c>
      <c r="BZ79" s="8">
        <f t="shared" si="15"/>
        <v>0.68866554166493799</v>
      </c>
      <c r="CA79" s="7">
        <f t="shared" si="23"/>
        <v>0.87701394060174598</v>
      </c>
      <c r="CB79" s="3">
        <f t="shared" si="16"/>
        <v>63.722501390629326</v>
      </c>
      <c r="CC79" s="3">
        <f t="shared" si="17"/>
        <v>9.0117454455307584</v>
      </c>
      <c r="CD79" s="7">
        <f t="shared" si="18"/>
        <v>23.582600385938672</v>
      </c>
      <c r="CE79" s="6">
        <v>5.2281345213634474</v>
      </c>
      <c r="CF79" s="6">
        <v>29.244463373933272</v>
      </c>
      <c r="CG79" s="10">
        <v>-143.8740414652666</v>
      </c>
      <c r="CH79" s="5">
        <v>-612.89586995562058</v>
      </c>
      <c r="CI79" s="5">
        <v>3116.3403625488281</v>
      </c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</row>
    <row r="80" spans="1:107" x14ac:dyDescent="0.25">
      <c r="A80" t="s">
        <v>346</v>
      </c>
      <c r="B80" t="s">
        <v>66</v>
      </c>
      <c r="C80" t="s">
        <v>274</v>
      </c>
      <c r="D80" t="s">
        <v>76</v>
      </c>
      <c r="E80" s="12" t="s">
        <v>69</v>
      </c>
      <c r="F80" t="s">
        <v>70</v>
      </c>
      <c r="G80" s="6">
        <v>2.7387000000000001</v>
      </c>
      <c r="H80" s="6">
        <v>42.816800000000001</v>
      </c>
      <c r="I80" s="6">
        <v>2.2000000000000001E-3</v>
      </c>
      <c r="J80" s="6">
        <v>55.373699999999999</v>
      </c>
      <c r="K80" s="6">
        <v>8.2799999999999999E-2</v>
      </c>
      <c r="L80" s="6">
        <v>2.9600000000000001E-2</v>
      </c>
      <c r="M80" s="6">
        <v>0</v>
      </c>
      <c r="N80" s="6">
        <v>3.9600000000000003E-2</v>
      </c>
      <c r="O80" s="6">
        <v>0</v>
      </c>
      <c r="P80" s="6">
        <v>0.1648</v>
      </c>
      <c r="Q80" s="6">
        <v>0.64049999999999996</v>
      </c>
      <c r="R80" s="6">
        <v>-1.1531861590693757</v>
      </c>
      <c r="S80" s="6">
        <v>-4.9644287729196047E-4</v>
      </c>
      <c r="T80" s="6">
        <v>100.73501739805333</v>
      </c>
      <c r="U80" s="6">
        <v>9.8427230691328091</v>
      </c>
      <c r="V80" s="6">
        <v>2.6632752953352348E-2</v>
      </c>
      <c r="W80" s="6">
        <v>7.3865494172726913E-3</v>
      </c>
      <c r="X80" s="6">
        <v>2.2864741480684615E-2</v>
      </c>
      <c r="Y80" s="6">
        <v>0</v>
      </c>
      <c r="Z80" s="6">
        <v>6.1613394797878945E-2</v>
      </c>
      <c r="AA80" s="6">
        <v>6.0134710544720322</v>
      </c>
      <c r="AB80" s="6">
        <v>0</v>
      </c>
      <c r="AC80" s="6">
        <v>9.2421569959195409E-3</v>
      </c>
      <c r="AD80" s="6">
        <v>1.4369015947848909</v>
      </c>
      <c r="AE80" s="6">
        <v>6.1854212552162448E-4</v>
      </c>
      <c r="AF80" s="6">
        <v>0.56247986308958753</v>
      </c>
      <c r="AG80" s="6">
        <v>9.9612205077819986</v>
      </c>
      <c r="AH80" s="6">
        <v>6.022713211467952</v>
      </c>
      <c r="AI80" t="s">
        <v>347</v>
      </c>
      <c r="AJ80">
        <v>754.44357267240139</v>
      </c>
      <c r="AK80">
        <v>60.321431254495828</v>
      </c>
      <c r="AL80" t="s">
        <v>348</v>
      </c>
      <c r="AM80" t="s">
        <v>349</v>
      </c>
      <c r="AN80">
        <v>200.79063231378757</v>
      </c>
      <c r="AO80">
        <v>224527.28397705493</v>
      </c>
      <c r="AP80">
        <v>255.88248809722577</v>
      </c>
      <c r="AQ80">
        <v>227.92437246369545</v>
      </c>
      <c r="AR80">
        <v>397726.81883024256</v>
      </c>
      <c r="AS80">
        <v>388367.10992215661</v>
      </c>
      <c r="AT80">
        <v>12.22296010826053</v>
      </c>
      <c r="AU80">
        <v>81.61046042242252</v>
      </c>
      <c r="AV80">
        <v>81.909602560172786</v>
      </c>
      <c r="AW80">
        <v>5493.5998839066533</v>
      </c>
      <c r="AX80">
        <v>70.142517877895401</v>
      </c>
      <c r="AY80">
        <v>6.4335345235836006E-2</v>
      </c>
      <c r="AZ80">
        <v>428.56741912776346</v>
      </c>
      <c r="BA80">
        <v>1164.4172819270836</v>
      </c>
      <c r="BB80">
        <v>148.54000962133026</v>
      </c>
      <c r="BC80">
        <v>637.51164123047101</v>
      </c>
      <c r="BD80">
        <v>95.803094891568804</v>
      </c>
      <c r="BE80">
        <v>23.510097244567596</v>
      </c>
      <c r="BF80">
        <v>62.173212729771826</v>
      </c>
      <c r="BG80">
        <v>5.6917785842270909</v>
      </c>
      <c r="BH80">
        <v>23.725808126636476</v>
      </c>
      <c r="BI80">
        <v>2.9534107489739911</v>
      </c>
      <c r="BJ80">
        <v>6.0137547979603267</v>
      </c>
      <c r="BK80">
        <v>0.52922693911278018</v>
      </c>
      <c r="BL80">
        <v>2.5024165895420816</v>
      </c>
      <c r="BM80">
        <v>0.28925005614208205</v>
      </c>
      <c r="BN80" t="s">
        <v>350</v>
      </c>
      <c r="BO80">
        <v>7.317021994765458</v>
      </c>
      <c r="BP80">
        <v>5.9692462991361239</v>
      </c>
      <c r="BQ80">
        <v>3.4210701355547012E-2</v>
      </c>
      <c r="BR80" s="3">
        <f t="shared" si="24"/>
        <v>2602.2284026151515</v>
      </c>
      <c r="BS80" s="3">
        <f t="shared" si="25"/>
        <v>2672.3709204930469</v>
      </c>
      <c r="BT80" s="7">
        <f t="shared" si="19"/>
        <v>0.98397310328306242</v>
      </c>
      <c r="BU80" s="8">
        <f t="shared" si="20"/>
        <v>116.34214623101963</v>
      </c>
      <c r="BV80" s="9">
        <f t="shared" si="21"/>
        <v>122.21216380541567</v>
      </c>
      <c r="BW80" s="8">
        <f t="shared" si="22"/>
        <v>1.2962801961850781</v>
      </c>
      <c r="BX80" s="8">
        <f t="shared" si="13"/>
        <v>1.1165162014352965</v>
      </c>
      <c r="BY80" s="8">
        <f t="shared" si="14"/>
        <v>0.89664532343496739</v>
      </c>
      <c r="BZ80" s="8">
        <f t="shared" si="15"/>
        <v>0.69073084540512297</v>
      </c>
      <c r="CA80" s="7">
        <f t="shared" si="23"/>
        <v>0.73913847492425711</v>
      </c>
      <c r="CB80" s="3">
        <f t="shared" si="16"/>
        <v>78.320540096235945</v>
      </c>
      <c r="CC80" s="3">
        <f t="shared" si="17"/>
        <v>174.48476829219564</v>
      </c>
      <c r="CD80" s="7">
        <f t="shared" si="18"/>
        <v>23.749665671211758</v>
      </c>
      <c r="CE80" s="6">
        <v>5.1513185706252811</v>
      </c>
      <c r="CF80" s="6">
        <v>29.756376560133191</v>
      </c>
      <c r="CG80" s="10">
        <v>-139.67963415669306</v>
      </c>
      <c r="CH80" s="5">
        <v>-663.43469845697655</v>
      </c>
      <c r="CI80" s="5">
        <v>4616.697509765625</v>
      </c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</row>
    <row r="81" spans="1:107" x14ac:dyDescent="0.25">
      <c r="A81" t="s">
        <v>351</v>
      </c>
      <c r="B81" t="s">
        <v>66</v>
      </c>
      <c r="C81" t="s">
        <v>274</v>
      </c>
      <c r="D81" t="s">
        <v>76</v>
      </c>
      <c r="E81" s="12" t="s">
        <v>77</v>
      </c>
      <c r="F81" t="s">
        <v>70</v>
      </c>
      <c r="G81" s="6">
        <v>3.0341</v>
      </c>
      <c r="H81" s="6">
        <v>43.322000000000003</v>
      </c>
      <c r="I81" s="6">
        <v>4.8999999999999998E-3</v>
      </c>
      <c r="J81" s="6">
        <v>55.651699999999998</v>
      </c>
      <c r="K81" s="6">
        <v>0.1</v>
      </c>
      <c r="L81" s="6">
        <v>2.3400000000000001E-2</v>
      </c>
      <c r="M81" s="6">
        <v>0</v>
      </c>
      <c r="N81" s="6">
        <v>0.1343</v>
      </c>
      <c r="O81" s="6">
        <v>0</v>
      </c>
      <c r="P81" s="6">
        <v>0.1313</v>
      </c>
      <c r="Q81" s="6">
        <v>0.63109999999999999</v>
      </c>
      <c r="R81" s="6">
        <v>-1.2775704258342984</v>
      </c>
      <c r="S81" s="6">
        <v>-1.1057136812411847E-3</v>
      </c>
      <c r="T81" s="6">
        <v>101.75402386048447</v>
      </c>
      <c r="U81" s="6">
        <v>9.7877289288535589</v>
      </c>
      <c r="V81" s="6">
        <v>3.1825665866048687E-2</v>
      </c>
      <c r="W81" s="6">
        <v>5.8393667690601683E-3</v>
      </c>
      <c r="X81" s="6">
        <v>1.8024598071493141E-2</v>
      </c>
      <c r="Y81" s="6">
        <v>0</v>
      </c>
      <c r="Z81" s="6">
        <v>6.006838553801698E-2</v>
      </c>
      <c r="AA81" s="6">
        <v>6.0202051601616322</v>
      </c>
      <c r="AB81" s="6">
        <v>0</v>
      </c>
      <c r="AC81" s="6">
        <v>3.1013154549383547E-2</v>
      </c>
      <c r="AD81" s="6">
        <v>1.5750858520519853</v>
      </c>
      <c r="AE81" s="6">
        <v>1.3631211511736239E-3</v>
      </c>
      <c r="AF81" s="6">
        <v>0.42355102679684115</v>
      </c>
      <c r="AG81" s="6">
        <v>9.9034869450981766</v>
      </c>
      <c r="AH81" s="6">
        <v>6.0512183147110159</v>
      </c>
      <c r="AI81" t="s">
        <v>352</v>
      </c>
      <c r="AJ81">
        <v>717.78130840926019</v>
      </c>
      <c r="AK81">
        <v>33.619419304886371</v>
      </c>
      <c r="AL81">
        <v>0.632025848399146</v>
      </c>
      <c r="AM81" t="s">
        <v>353</v>
      </c>
      <c r="AN81">
        <v>262.25782161214784</v>
      </c>
      <c r="AO81">
        <v>216366.19128019101</v>
      </c>
      <c r="AP81">
        <v>532.59849480035552</v>
      </c>
      <c r="AQ81">
        <v>265.49794535638472</v>
      </c>
      <c r="AR81">
        <v>391151.64051355206</v>
      </c>
      <c r="AS81">
        <v>383450.90879022755</v>
      </c>
      <c r="AT81">
        <v>12.211921770089074</v>
      </c>
      <c r="AU81">
        <v>67.322199377029619</v>
      </c>
      <c r="AV81">
        <v>30.489626856828608</v>
      </c>
      <c r="AW81">
        <v>5118.9406964891605</v>
      </c>
      <c r="AX81">
        <v>77.161874422323379</v>
      </c>
      <c r="AY81">
        <v>6.7864511788793252E-3</v>
      </c>
      <c r="AZ81">
        <v>421.8075422270602</v>
      </c>
      <c r="BA81">
        <v>1180.8322362245019</v>
      </c>
      <c r="BB81">
        <v>152.88377862631134</v>
      </c>
      <c r="BC81">
        <v>675.78859676182117</v>
      </c>
      <c r="BD81">
        <v>103.44898171212721</v>
      </c>
      <c r="BE81">
        <v>25.296050762793652</v>
      </c>
      <c r="BF81">
        <v>67.71424028385897</v>
      </c>
      <c r="BG81">
        <v>6.1744768338708695</v>
      </c>
      <c r="BH81">
        <v>25.97351394280275</v>
      </c>
      <c r="BI81">
        <v>3.3348607069431999</v>
      </c>
      <c r="BJ81">
        <v>6.7071941052770656</v>
      </c>
      <c r="BK81">
        <v>0.56780513984881897</v>
      </c>
      <c r="BL81">
        <v>2.8416056319938003</v>
      </c>
      <c r="BM81">
        <v>0.32030505914964325</v>
      </c>
      <c r="BN81" t="s">
        <v>354</v>
      </c>
      <c r="BO81">
        <v>7.5977367557074071</v>
      </c>
      <c r="BP81">
        <v>0.40441200943954686</v>
      </c>
      <c r="BQ81">
        <v>4.9949218107559874E-2</v>
      </c>
      <c r="BR81" s="3">
        <f t="shared" si="24"/>
        <v>2673.6911880183607</v>
      </c>
      <c r="BS81" s="3">
        <f t="shared" si="25"/>
        <v>2750.853062440684</v>
      </c>
      <c r="BT81" s="7">
        <f t="shared" si="19"/>
        <v>0.98282533090370827</v>
      </c>
      <c r="BU81" s="8">
        <f t="shared" si="20"/>
        <v>100.83889224553606</v>
      </c>
      <c r="BV81" s="9">
        <f t="shared" si="21"/>
        <v>109.14146961227853</v>
      </c>
      <c r="BW81" s="8">
        <f t="shared" si="22"/>
        <v>1.2035699494565826</v>
      </c>
      <c r="BX81" s="8">
        <f t="shared" si="13"/>
        <v>1.1249624146531303</v>
      </c>
      <c r="BY81" s="8">
        <f t="shared" si="14"/>
        <v>0.88962564861062865</v>
      </c>
      <c r="BZ81" s="8">
        <f t="shared" si="15"/>
        <v>0.68067470429168653</v>
      </c>
      <c r="CA81" s="7">
        <f t="shared" si="23"/>
        <v>0.49938088202681835</v>
      </c>
      <c r="CB81" s="3">
        <f t="shared" si="16"/>
        <v>66.340284432077269</v>
      </c>
      <c r="CC81" s="3">
        <f t="shared" si="17"/>
        <v>8.0964632633226064</v>
      </c>
      <c r="CD81" s="7">
        <f t="shared" si="18"/>
        <v>23.137960233742866</v>
      </c>
      <c r="CE81" s="6">
        <v>5.224346362554134</v>
      </c>
      <c r="CF81" s="6">
        <v>29.149102199158918</v>
      </c>
      <c r="CG81" s="10">
        <v>-143.63668929320909</v>
      </c>
      <c r="CH81" s="5">
        <v>-684.23094537402721</v>
      </c>
      <c r="CI81" s="5">
        <v>4485.9034729003906</v>
      </c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</row>
    <row r="82" spans="1:107" x14ac:dyDescent="0.25">
      <c r="A82" t="s">
        <v>355</v>
      </c>
      <c r="B82" t="s">
        <v>66</v>
      </c>
      <c r="C82" t="s">
        <v>274</v>
      </c>
      <c r="D82" t="s">
        <v>68</v>
      </c>
      <c r="E82" s="12" t="s">
        <v>77</v>
      </c>
      <c r="F82" t="s">
        <v>70</v>
      </c>
      <c r="G82" s="6">
        <v>2.6286</v>
      </c>
      <c r="H82" s="6">
        <v>42.748100000000001</v>
      </c>
      <c r="I82" s="6">
        <v>5.5199999999999999E-2</v>
      </c>
      <c r="J82" s="6">
        <v>54.7348</v>
      </c>
      <c r="K82" s="6">
        <v>6.9800000000000001E-2</v>
      </c>
      <c r="L82" s="6">
        <v>2.47E-2</v>
      </c>
      <c r="M82" s="6">
        <v>0</v>
      </c>
      <c r="N82" s="6">
        <v>0.1217</v>
      </c>
      <c r="O82" s="6">
        <v>0.2117</v>
      </c>
      <c r="P82" s="6">
        <v>8.2000000000000003E-2</v>
      </c>
      <c r="Q82" s="6">
        <v>0.62409999999999999</v>
      </c>
      <c r="R82" s="6">
        <v>-1.1068262817138645</v>
      </c>
      <c r="S82" s="6">
        <v>-1.2456203102961918E-2</v>
      </c>
      <c r="T82" s="6">
        <v>100.18131751518318</v>
      </c>
      <c r="U82" s="6">
        <v>9.7627361338661807</v>
      </c>
      <c r="V82" s="6">
        <v>2.2528767840849569E-2</v>
      </c>
      <c r="W82" s="6">
        <v>6.1637760340079555E-3</v>
      </c>
      <c r="X82" s="6">
        <v>1.1416138623173453E-2</v>
      </c>
      <c r="Y82" s="6">
        <v>2.9849803521132888E-2</v>
      </c>
      <c r="Z82" s="6">
        <v>6.0242984635479419E-2</v>
      </c>
      <c r="AA82" s="6">
        <v>6.0245432768561082</v>
      </c>
      <c r="AB82" s="6">
        <v>0</v>
      </c>
      <c r="AC82" s="6">
        <v>2.850132347012067E-2</v>
      </c>
      <c r="AD82" s="6">
        <v>1.3838957060063521</v>
      </c>
      <c r="AE82" s="6">
        <v>1.5573347431133039E-2</v>
      </c>
      <c r="AF82" s="6">
        <v>0.60053094656251482</v>
      </c>
      <c r="AG82" s="6">
        <v>9.8929376045208244</v>
      </c>
      <c r="AH82" s="6">
        <v>6.0530446003262286</v>
      </c>
      <c r="AI82" t="s">
        <v>356</v>
      </c>
      <c r="AJ82">
        <v>681.78104315275471</v>
      </c>
      <c r="AK82">
        <v>31.947650589961956</v>
      </c>
      <c r="AL82" t="s">
        <v>357</v>
      </c>
      <c r="AM82" t="s">
        <v>358</v>
      </c>
      <c r="AN82">
        <v>202.27104267374972</v>
      </c>
      <c r="AO82">
        <v>218084.48416491738</v>
      </c>
      <c r="AP82">
        <v>432.4732202265821</v>
      </c>
      <c r="AQ82">
        <v>274.62584147594396</v>
      </c>
      <c r="AR82">
        <v>395511.26961483597</v>
      </c>
      <c r="AS82">
        <v>389007.1060673889</v>
      </c>
      <c r="AT82">
        <v>12.116327002592698</v>
      </c>
      <c r="AU82">
        <v>84.446756852996188</v>
      </c>
      <c r="AV82">
        <v>25.031595057899967</v>
      </c>
      <c r="AW82">
        <v>4415.8756334829841</v>
      </c>
      <c r="AX82">
        <v>78.841423949984431</v>
      </c>
      <c r="AY82">
        <v>1.5255621302653132E-2</v>
      </c>
      <c r="AZ82">
        <v>385.42394847125433</v>
      </c>
      <c r="BA82">
        <v>1139.4370389540607</v>
      </c>
      <c r="BB82">
        <v>154.35671785643197</v>
      </c>
      <c r="BC82">
        <v>700.67575610147298</v>
      </c>
      <c r="BD82">
        <v>109.83158867781856</v>
      </c>
      <c r="BE82">
        <v>27.180470817468677</v>
      </c>
      <c r="BF82">
        <v>72.989125980205642</v>
      </c>
      <c r="BG82">
        <v>6.4321679695044596</v>
      </c>
      <c r="BH82">
        <v>26.07561239388664</v>
      </c>
      <c r="BI82">
        <v>3.2947387742931338</v>
      </c>
      <c r="BJ82">
        <v>6.4527577593914689</v>
      </c>
      <c r="BK82">
        <v>0.54430960275348517</v>
      </c>
      <c r="BL82">
        <v>2.6522087907348664</v>
      </c>
      <c r="BM82">
        <v>0.23789903356382636</v>
      </c>
      <c r="BN82" t="s">
        <v>359</v>
      </c>
      <c r="BO82">
        <v>5.9597810955478367</v>
      </c>
      <c r="BP82">
        <v>1.1167471368200204</v>
      </c>
      <c r="BQ82">
        <v>9.0704903344195169E-3</v>
      </c>
      <c r="BR82" s="3">
        <f t="shared" si="24"/>
        <v>2635.58434118284</v>
      </c>
      <c r="BS82" s="3">
        <f t="shared" si="25"/>
        <v>2714.4257651328244</v>
      </c>
      <c r="BT82" s="7">
        <f t="shared" si="19"/>
        <v>0.98266430194997223</v>
      </c>
      <c r="BU82" s="8">
        <f t="shared" si="20"/>
        <v>98.720765896471406</v>
      </c>
      <c r="BV82" s="9">
        <f t="shared" si="21"/>
        <v>112.8360888178043</v>
      </c>
      <c r="BW82" s="8">
        <f t="shared" si="22"/>
        <v>1.0606924057375948</v>
      </c>
      <c r="BX82" s="8">
        <f t="shared" si="13"/>
        <v>1.1301755391561501</v>
      </c>
      <c r="BY82" s="8">
        <f t="shared" si="14"/>
        <v>0.8935563541311079</v>
      </c>
      <c r="BZ82" s="8">
        <f t="shared" si="15"/>
        <v>0.6998266747391676</v>
      </c>
      <c r="CA82" s="7">
        <f t="shared" si="23"/>
        <v>0.37831708144311582</v>
      </c>
      <c r="CB82" s="3">
        <f t="shared" si="16"/>
        <v>56.009587501670893</v>
      </c>
      <c r="CC82" s="3">
        <f t="shared" si="17"/>
        <v>123.11871747245389</v>
      </c>
      <c r="CD82" s="7">
        <f t="shared" si="18"/>
        <v>23.929491638346772</v>
      </c>
      <c r="CE82" s="6">
        <v>5.1966628514862743</v>
      </c>
      <c r="CF82" s="6">
        <v>29.648135283649331</v>
      </c>
      <c r="CG82" s="10">
        <v>-170.29536393928743</v>
      </c>
      <c r="CH82" s="5">
        <v>-563.76157722976859</v>
      </c>
      <c r="CI82" s="5">
        <v>1699.3955078125</v>
      </c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</row>
    <row r="83" spans="1:107" x14ac:dyDescent="0.25">
      <c r="A83" t="s">
        <v>360</v>
      </c>
      <c r="B83" t="s">
        <v>66</v>
      </c>
      <c r="C83" t="s">
        <v>274</v>
      </c>
      <c r="D83" t="s">
        <v>76</v>
      </c>
      <c r="E83" s="12" t="s">
        <v>77</v>
      </c>
      <c r="F83" t="s">
        <v>70</v>
      </c>
      <c r="G83" s="6">
        <v>2.9727999999999999</v>
      </c>
      <c r="H83" s="6">
        <v>41.696199999999997</v>
      </c>
      <c r="I83" s="6">
        <v>0</v>
      </c>
      <c r="J83" s="6">
        <v>55.343299999999999</v>
      </c>
      <c r="K83" s="6">
        <v>0.1731</v>
      </c>
      <c r="L83" s="6">
        <v>5.0000000000000001E-4</v>
      </c>
      <c r="M83" s="6">
        <v>0</v>
      </c>
      <c r="N83" s="6">
        <v>0.30380000000000001</v>
      </c>
      <c r="O83" s="6">
        <v>0</v>
      </c>
      <c r="P83" s="6">
        <v>0.2964</v>
      </c>
      <c r="Q83" s="6">
        <v>0.71540000000000004</v>
      </c>
      <c r="R83" s="6">
        <v>-1.2517587956627014</v>
      </c>
      <c r="S83" s="6">
        <v>0</v>
      </c>
      <c r="T83" s="6">
        <v>100.24964120433731</v>
      </c>
      <c r="U83" s="6">
        <v>9.9337776766247696</v>
      </c>
      <c r="V83" s="6">
        <v>5.6223833461732771E-2</v>
      </c>
      <c r="W83" s="6">
        <v>1.2477279421068736E-4</v>
      </c>
      <c r="X83" s="6">
        <v>4.1526463696574777E-2</v>
      </c>
      <c r="Y83" s="6">
        <v>0</v>
      </c>
      <c r="Z83" s="6">
        <v>6.9493246639077022E-2</v>
      </c>
      <c r="AA83" s="6">
        <v>5.9135075753423889</v>
      </c>
      <c r="AB83" s="6">
        <v>0</v>
      </c>
      <c r="AC83" s="6">
        <v>7.159844445275465E-2</v>
      </c>
      <c r="AD83" s="6">
        <v>1.5750194419450398</v>
      </c>
      <c r="AE83" s="6">
        <v>0</v>
      </c>
      <c r="AF83" s="6">
        <v>0.42498055805496016</v>
      </c>
      <c r="AG83" s="6">
        <v>10.101145993216365</v>
      </c>
      <c r="AH83" s="6">
        <v>5.9851060197951433</v>
      </c>
      <c r="AI83" t="s">
        <v>361</v>
      </c>
      <c r="AJ83">
        <v>769.74036085467412</v>
      </c>
      <c r="AK83">
        <v>31.6334687496717</v>
      </c>
      <c r="AL83" t="s">
        <v>362</v>
      </c>
      <c r="AM83" t="s">
        <v>363</v>
      </c>
      <c r="AN83">
        <v>236.9290696881757</v>
      </c>
      <c r="AO83">
        <v>208776.36329066291</v>
      </c>
      <c r="AP83">
        <v>525.74053223121064</v>
      </c>
      <c r="AQ83">
        <v>268.56429288014522</v>
      </c>
      <c r="AR83">
        <v>389865.19258202572</v>
      </c>
      <c r="AS83">
        <v>379938.75529461348</v>
      </c>
      <c r="AT83">
        <v>11.086329937643754</v>
      </c>
      <c r="AU83">
        <v>67.470736197804172</v>
      </c>
      <c r="AV83">
        <v>31.922653155048529</v>
      </c>
      <c r="AW83">
        <v>4985.539819217337</v>
      </c>
      <c r="AX83">
        <v>82.249235281504255</v>
      </c>
      <c r="AY83">
        <v>6.8310561064114919E-3</v>
      </c>
      <c r="AZ83">
        <v>453.60508416574788</v>
      </c>
      <c r="BA83">
        <v>1268.0480451615415</v>
      </c>
      <c r="BB83">
        <v>165.71413377475909</v>
      </c>
      <c r="BC83">
        <v>723.24269476177437</v>
      </c>
      <c r="BD83">
        <v>110.02555078332604</v>
      </c>
      <c r="BE83">
        <v>27.247822670605952</v>
      </c>
      <c r="BF83">
        <v>73.179714859478253</v>
      </c>
      <c r="BG83">
        <v>6.7102412976086185</v>
      </c>
      <c r="BH83">
        <v>28.133954066494223</v>
      </c>
      <c r="BI83">
        <v>3.5824074309915277</v>
      </c>
      <c r="BJ83">
        <v>7.4044007765990765</v>
      </c>
      <c r="BK83">
        <v>0.56871139958654959</v>
      </c>
      <c r="BL83">
        <v>2.8924850332251579</v>
      </c>
      <c r="BM83">
        <v>0.33212186525501713</v>
      </c>
      <c r="BN83" t="s">
        <v>364</v>
      </c>
      <c r="BO83">
        <v>7.6012388296580973</v>
      </c>
      <c r="BP83">
        <v>0.44069375287731799</v>
      </c>
      <c r="BQ83">
        <v>5.8402010052542995E-2</v>
      </c>
      <c r="BR83" s="3">
        <f t="shared" si="24"/>
        <v>2870.6873680469939</v>
      </c>
      <c r="BS83" s="3">
        <f t="shared" si="25"/>
        <v>2952.9366033284982</v>
      </c>
      <c r="BT83" s="7">
        <f t="shared" si="19"/>
        <v>0.98271343566627345</v>
      </c>
      <c r="BU83" s="8">
        <f t="shared" si="20"/>
        <v>106.53304076345496</v>
      </c>
      <c r="BV83" s="9">
        <f t="shared" si="21"/>
        <v>115.140998135983</v>
      </c>
      <c r="BW83" s="8">
        <f t="shared" si="22"/>
        <v>1.2093770198008655</v>
      </c>
      <c r="BX83" s="8">
        <f t="shared" si="13"/>
        <v>1.1189344961992527</v>
      </c>
      <c r="BY83" s="8">
        <f t="shared" si="14"/>
        <v>0.89381442362304897</v>
      </c>
      <c r="BZ83" s="8">
        <f t="shared" si="15"/>
        <v>0.67336554235443324</v>
      </c>
      <c r="CA83" s="7">
        <f t="shared" si="23"/>
        <v>0.46884724448436071</v>
      </c>
      <c r="CB83" s="3">
        <f t="shared" si="16"/>
        <v>60.615029454729253</v>
      </c>
      <c r="CC83" s="3">
        <f t="shared" si="17"/>
        <v>7.5458661864691914</v>
      </c>
      <c r="CD83" s="7">
        <f t="shared" si="18"/>
        <v>22.959207422908779</v>
      </c>
      <c r="CE83" s="6">
        <v>5.2874864641774693</v>
      </c>
      <c r="CF83" s="6">
        <v>29.344849066514168</v>
      </c>
      <c r="CG83" s="10">
        <v>-147.91176245192025</v>
      </c>
      <c r="CH83" s="5">
        <v>-623.3726654326565</v>
      </c>
      <c r="CI83" s="5">
        <v>4165.9126281738281</v>
      </c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</row>
    <row r="84" spans="1:107" x14ac:dyDescent="0.25">
      <c r="A84" t="s">
        <v>365</v>
      </c>
      <c r="B84" t="s">
        <v>66</v>
      </c>
      <c r="C84" t="s">
        <v>274</v>
      </c>
      <c r="D84" t="s">
        <v>68</v>
      </c>
      <c r="E84" s="1" t="s">
        <v>69</v>
      </c>
      <c r="F84" s="1" t="s">
        <v>366</v>
      </c>
      <c r="G84" s="6">
        <v>2.8866000000000001</v>
      </c>
      <c r="H84" s="6">
        <v>42.9998</v>
      </c>
      <c r="I84" s="6">
        <v>0</v>
      </c>
      <c r="J84" s="6">
        <v>54.548400000000001</v>
      </c>
      <c r="K84" s="6">
        <v>7.6899999999999996E-2</v>
      </c>
      <c r="L84" s="6">
        <v>1.1599999999999999E-2</v>
      </c>
      <c r="M84" s="6">
        <v>0</v>
      </c>
      <c r="N84" s="6">
        <v>7.9600000000000004E-2</v>
      </c>
      <c r="O84" s="6">
        <v>0</v>
      </c>
      <c r="P84" s="6">
        <v>9.9000000000000005E-2</v>
      </c>
      <c r="Q84" s="6">
        <v>0.71399999999999997</v>
      </c>
      <c r="R84" s="6">
        <v>-1.2154625065796401</v>
      </c>
      <c r="S84" s="6">
        <v>0</v>
      </c>
      <c r="T84" s="6">
        <v>100.20033749342036</v>
      </c>
      <c r="U84" s="6">
        <v>9.723730850876203</v>
      </c>
      <c r="V84" s="6">
        <v>2.4805686670230524E-2</v>
      </c>
      <c r="W84" s="6">
        <v>2.8947288256879465E-3</v>
      </c>
      <c r="X84" s="6">
        <v>1.3774741982048878E-2</v>
      </c>
      <c r="Y84" s="6">
        <v>0</v>
      </c>
      <c r="Z84" s="6">
        <v>6.8880042458189308E-2</v>
      </c>
      <c r="AA84" s="6">
        <v>6.0564291941668547</v>
      </c>
      <c r="AB84" s="6">
        <v>0</v>
      </c>
      <c r="AC84" s="6">
        <v>1.8630753228169757E-2</v>
      </c>
      <c r="AD84" s="6">
        <v>1.518827186848422</v>
      </c>
      <c r="AE84" s="6">
        <v>0</v>
      </c>
      <c r="AF84" s="6">
        <v>0.481172813151578</v>
      </c>
      <c r="AG84" s="6">
        <v>9.8340860508123598</v>
      </c>
      <c r="AH84" s="6">
        <v>6.0750599473950242</v>
      </c>
      <c r="AI84" t="s">
        <v>367</v>
      </c>
      <c r="BR84" s="3"/>
      <c r="BS84" s="3"/>
      <c r="BT84" s="7" t="str">
        <f t="shared" si="19"/>
        <v/>
      </c>
      <c r="BU84" s="8" t="str">
        <f t="shared" si="20"/>
        <v/>
      </c>
      <c r="BV84" s="9" t="str">
        <f t="shared" si="21"/>
        <v/>
      </c>
      <c r="BW84" s="8" t="str">
        <f t="shared" si="22"/>
        <v/>
      </c>
      <c r="BX84" s="8" t="str">
        <f t="shared" si="13"/>
        <v/>
      </c>
      <c r="BY84" s="8" t="str">
        <f t="shared" si="14"/>
        <v/>
      </c>
      <c r="BZ84" s="8" t="str">
        <f t="shared" si="15"/>
        <v/>
      </c>
      <c r="CA84" s="7" t="str">
        <f t="shared" si="23"/>
        <v/>
      </c>
      <c r="CB84" s="3" t="str">
        <f t="shared" si="16"/>
        <v/>
      </c>
      <c r="CC84" s="3" t="str">
        <f t="shared" si="17"/>
        <v/>
      </c>
      <c r="CD84" s="7" t="str">
        <f t="shared" si="18"/>
        <v/>
      </c>
      <c r="CE84" s="6"/>
      <c r="CF84" s="6"/>
      <c r="CG84" s="10"/>
      <c r="CH84" s="5"/>
      <c r="CI84" s="5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</row>
    <row r="85" spans="1:107" x14ac:dyDescent="0.25">
      <c r="A85" t="s">
        <v>368</v>
      </c>
      <c r="B85" t="s">
        <v>66</v>
      </c>
      <c r="C85" t="s">
        <v>274</v>
      </c>
      <c r="D85" t="s">
        <v>79</v>
      </c>
      <c r="E85" s="14" t="s">
        <v>77</v>
      </c>
      <c r="F85" s="1" t="s">
        <v>366</v>
      </c>
      <c r="G85" s="6">
        <v>2.9094000000000002</v>
      </c>
      <c r="H85" s="6">
        <v>42.693300000000001</v>
      </c>
      <c r="I85" s="6">
        <v>3.7600000000000001E-2</v>
      </c>
      <c r="J85" s="6">
        <v>55.085299999999997</v>
      </c>
      <c r="K85" s="6">
        <v>9.3799999999999994E-2</v>
      </c>
      <c r="L85" s="6">
        <v>3.7999999999999999E-2</v>
      </c>
      <c r="M85" s="6">
        <v>0</v>
      </c>
      <c r="N85" s="6">
        <v>2.9100000000000001E-2</v>
      </c>
      <c r="O85" s="6">
        <v>0.1197</v>
      </c>
      <c r="P85" s="6">
        <v>0</v>
      </c>
      <c r="Q85" s="6">
        <v>0.60880000000000001</v>
      </c>
      <c r="R85" s="6">
        <v>-1.2250629171491736</v>
      </c>
      <c r="S85" s="6">
        <v>-8.4846600846262346E-3</v>
      </c>
      <c r="T85" s="6">
        <v>100.38155242276619</v>
      </c>
      <c r="U85" s="6">
        <v>9.8326685455281915</v>
      </c>
      <c r="V85" s="6">
        <v>3.0297899457870623E-2</v>
      </c>
      <c r="W85" s="6">
        <v>9.4827323600122394E-3</v>
      </c>
      <c r="X85" s="6">
        <v>0</v>
      </c>
      <c r="Y85" s="6">
        <v>1.6890497198586908E-2</v>
      </c>
      <c r="Z85" s="6">
        <v>5.8810464009667392E-2</v>
      </c>
      <c r="AA85" s="6">
        <v>6.0213615024412857</v>
      </c>
      <c r="AB85" s="6">
        <v>0</v>
      </c>
      <c r="AC85" s="6">
        <v>6.820168468898425E-3</v>
      </c>
      <c r="AD85" s="6">
        <v>1.5328863516281239</v>
      </c>
      <c r="AE85" s="6">
        <v>1.0615938756400647E-2</v>
      </c>
      <c r="AF85" s="6">
        <v>0.45649770961547542</v>
      </c>
      <c r="AG85" s="6">
        <v>9.9481501385543289</v>
      </c>
      <c r="AH85" s="6">
        <v>6.0281816709101843</v>
      </c>
      <c r="AI85" t="s">
        <v>369</v>
      </c>
      <c r="AJ85">
        <v>655.43274428765983</v>
      </c>
      <c r="AK85">
        <v>55.658419469430605</v>
      </c>
      <c r="AL85" t="s">
        <v>370</v>
      </c>
      <c r="AM85" t="s">
        <v>371</v>
      </c>
      <c r="AN85">
        <v>191.30511439044975</v>
      </c>
      <c r="AO85">
        <v>229133.0304364585</v>
      </c>
      <c r="AP85">
        <v>231.53220393298267</v>
      </c>
      <c r="AQ85">
        <v>278.84498979132729</v>
      </c>
      <c r="AR85">
        <v>389007.5606276748</v>
      </c>
      <c r="AS85">
        <v>380766.84366014379</v>
      </c>
      <c r="AT85">
        <v>12.045084448116603</v>
      </c>
      <c r="AU85">
        <v>83.044556467172512</v>
      </c>
      <c r="AV85">
        <v>68.010083304421485</v>
      </c>
      <c r="AW85">
        <v>4579.6748187966296</v>
      </c>
      <c r="AX85">
        <v>69.523915789650687</v>
      </c>
      <c r="AY85">
        <v>0.14777390592679973</v>
      </c>
      <c r="AZ85">
        <v>341.05679083573136</v>
      </c>
      <c r="BA85">
        <v>965.83355212810432</v>
      </c>
      <c r="BB85">
        <v>133.09429800779566</v>
      </c>
      <c r="BC85">
        <v>579.59478511195437</v>
      </c>
      <c r="BD85">
        <v>92.477576751485088</v>
      </c>
      <c r="BE85">
        <v>23.276673553315348</v>
      </c>
      <c r="BF85">
        <v>62.385171102220752</v>
      </c>
      <c r="BG85">
        <v>5.7832092640711092</v>
      </c>
      <c r="BH85">
        <v>22.597831291559604</v>
      </c>
      <c r="BI85">
        <v>2.7864718197885212</v>
      </c>
      <c r="BJ85">
        <v>5.6023698574660585</v>
      </c>
      <c r="BK85">
        <v>0.47474868531267106</v>
      </c>
      <c r="BL85">
        <v>2.3926115304193822</v>
      </c>
      <c r="BM85">
        <v>0.28324483690593377</v>
      </c>
      <c r="BN85" t="s">
        <v>372</v>
      </c>
      <c r="BO85">
        <v>8.2811723476467911</v>
      </c>
      <c r="BP85">
        <v>6.990775359865995</v>
      </c>
      <c r="BR85" s="3">
        <f t="shared" si="24"/>
        <v>2237.63933477613</v>
      </c>
      <c r="BS85" s="3">
        <f t="shared" si="25"/>
        <v>2307.1632505657808</v>
      </c>
      <c r="BT85" s="7">
        <f t="shared" si="19"/>
        <v>0.98215955240636821</v>
      </c>
      <c r="BU85" s="8">
        <f t="shared" si="20"/>
        <v>96.834929328213036</v>
      </c>
      <c r="BV85" s="9">
        <f t="shared" si="21"/>
        <v>106.02187939348296</v>
      </c>
      <c r="BW85" s="8">
        <f t="shared" si="22"/>
        <v>1.1346713416829075</v>
      </c>
      <c r="BX85" s="8">
        <f t="shared" si="13"/>
        <v>1.0967228684176471</v>
      </c>
      <c r="BY85" s="8">
        <f t="shared" si="14"/>
        <v>0.90202733072312047</v>
      </c>
      <c r="BZ85" s="8">
        <f t="shared" si="15"/>
        <v>0.72309005306524354</v>
      </c>
      <c r="CA85" s="7">
        <f t="shared" si="23"/>
        <v>0.67022357439445612</v>
      </c>
      <c r="CB85" s="3">
        <f t="shared" si="16"/>
        <v>65.871934380864644</v>
      </c>
      <c r="CC85" s="3" t="str">
        <f t="shared" si="17"/>
        <v/>
      </c>
      <c r="CD85" s="7">
        <f t="shared" si="18"/>
        <v>24.950518177114454</v>
      </c>
      <c r="CE85" s="6">
        <v>5.0752688114687148</v>
      </c>
      <c r="CF85" s="6">
        <v>28.994245470559292</v>
      </c>
      <c r="CG85" s="10">
        <v>-153.69757347177671</v>
      </c>
      <c r="CH85" s="5">
        <v>-751.73325267232758</v>
      </c>
      <c r="CI85" s="5">
        <v>7658.4863891601563</v>
      </c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</row>
    <row r="86" spans="1:107" x14ac:dyDescent="0.25">
      <c r="A86" t="s">
        <v>374</v>
      </c>
      <c r="B86" t="s">
        <v>66</v>
      </c>
      <c r="C86" t="s">
        <v>274</v>
      </c>
      <c r="D86" t="s">
        <v>68</v>
      </c>
      <c r="E86" s="12" t="s">
        <v>235</v>
      </c>
      <c r="F86" t="s">
        <v>97</v>
      </c>
      <c r="G86" s="6">
        <v>2.8654000000000002</v>
      </c>
      <c r="H86" s="6">
        <v>43.443399999999997</v>
      </c>
      <c r="I86" s="6">
        <v>2.2599999999999999E-2</v>
      </c>
      <c r="J86" s="6">
        <v>54.4298</v>
      </c>
      <c r="K86" s="6">
        <v>5.3100000000000001E-2</v>
      </c>
      <c r="L86" s="6">
        <v>1.7000000000000001E-2</v>
      </c>
      <c r="M86" s="6">
        <v>0</v>
      </c>
      <c r="N86" s="6">
        <v>8.5800000000000001E-2</v>
      </c>
      <c r="O86" s="6">
        <v>6.6299999999999998E-2</v>
      </c>
      <c r="P86" s="6">
        <v>0.14799999999999999</v>
      </c>
      <c r="Q86" s="6">
        <v>0.66500000000000004</v>
      </c>
      <c r="R86" s="6">
        <v>-1.2065358090325298</v>
      </c>
      <c r="S86" s="6">
        <v>-5.0998222849083213E-3</v>
      </c>
      <c r="T86" s="6">
        <v>100.58486436868256</v>
      </c>
      <c r="U86" s="6">
        <v>9.6459117946970547</v>
      </c>
      <c r="V86" s="6">
        <v>1.7028448097477531E-2</v>
      </c>
      <c r="W86" s="6">
        <v>4.2422750031633708E-3</v>
      </c>
      <c r="X86" s="6">
        <v>2.0472252459416286E-2</v>
      </c>
      <c r="Y86" s="6">
        <v>9.2882239688769665E-3</v>
      </c>
      <c r="Z86" s="6">
        <v>6.3778231811577116E-2</v>
      </c>
      <c r="AA86" s="6">
        <v>6.0831657592361132</v>
      </c>
      <c r="AB86" s="6">
        <v>0</v>
      </c>
      <c r="AC86" s="6">
        <v>1.9964584152602865E-2</v>
      </c>
      <c r="AD86" s="6">
        <v>1.4988654422308596</v>
      </c>
      <c r="AE86" s="6">
        <v>6.3350473578440078E-3</v>
      </c>
      <c r="AF86" s="6">
        <v>0.49479951041129638</v>
      </c>
      <c r="AG86" s="6">
        <v>9.7607212260375658</v>
      </c>
      <c r="AH86" s="6">
        <v>6.1031303433887159</v>
      </c>
      <c r="AI86" t="s">
        <v>375</v>
      </c>
      <c r="AJ86">
        <v>696.54927184717337</v>
      </c>
      <c r="AK86">
        <v>42.536057176160476</v>
      </c>
      <c r="AL86" t="s">
        <v>376</v>
      </c>
      <c r="AM86" t="s">
        <v>377</v>
      </c>
      <c r="AN86">
        <v>152.90891395698782</v>
      </c>
      <c r="AO86">
        <v>216161.73111830867</v>
      </c>
      <c r="AP86">
        <v>317.87018705840103</v>
      </c>
      <c r="AQ86">
        <v>215.95989244721025</v>
      </c>
      <c r="AR86">
        <v>391508.98716119828</v>
      </c>
      <c r="AS86">
        <v>385629.23449313082</v>
      </c>
      <c r="AT86">
        <v>11.671112695681238</v>
      </c>
      <c r="AU86">
        <v>69.65975740145042</v>
      </c>
      <c r="AV86">
        <v>56.872001321042632</v>
      </c>
      <c r="AW86">
        <v>5227.1083128818746</v>
      </c>
      <c r="AX86">
        <v>66.423915032755417</v>
      </c>
      <c r="AY86">
        <v>6.8880589320054961E-2</v>
      </c>
      <c r="AZ86">
        <v>394.96967057310593</v>
      </c>
      <c r="BA86">
        <v>1088.7429448136463</v>
      </c>
      <c r="BB86">
        <v>142.00777566277497</v>
      </c>
      <c r="BC86">
        <v>617.26904312656495</v>
      </c>
      <c r="BD86">
        <v>93.302781872533544</v>
      </c>
      <c r="BE86">
        <v>22.76145743418811</v>
      </c>
      <c r="BF86">
        <v>60.068568623101683</v>
      </c>
      <c r="BG86">
        <v>5.3411966515362685</v>
      </c>
      <c r="BH86">
        <v>22.049729938789369</v>
      </c>
      <c r="BI86">
        <v>2.7983704699158687</v>
      </c>
      <c r="BJ86">
        <v>5.849993666428392</v>
      </c>
      <c r="BK86">
        <v>0.50184845963862279</v>
      </c>
      <c r="BL86">
        <v>2.4381563784195746</v>
      </c>
      <c r="BM86">
        <v>0.26041470406377415</v>
      </c>
      <c r="BN86" t="s">
        <v>378</v>
      </c>
      <c r="BO86">
        <v>7.8902703994977443</v>
      </c>
      <c r="BP86">
        <v>7.793306665569486</v>
      </c>
      <c r="BQ86">
        <v>0.22558777114648751</v>
      </c>
      <c r="BR86" s="3">
        <f t="shared" si="24"/>
        <v>2458.3619523747079</v>
      </c>
      <c r="BS86" s="3">
        <f t="shared" si="25"/>
        <v>2524.7858674074632</v>
      </c>
      <c r="BT86" s="7">
        <f t="shared" si="19"/>
        <v>0.98403826977923758</v>
      </c>
      <c r="BU86" s="8">
        <f t="shared" si="20"/>
        <v>110.04738341374541</v>
      </c>
      <c r="BV86" s="9">
        <f t="shared" si="21"/>
        <v>117.28141532980484</v>
      </c>
      <c r="BW86" s="8">
        <f t="shared" si="22"/>
        <v>1.2338350542961374</v>
      </c>
      <c r="BX86" s="8">
        <f t="shared" si="13"/>
        <v>1.1121800588556661</v>
      </c>
      <c r="BY86" s="8">
        <f t="shared" si="14"/>
        <v>0.89492536068434259</v>
      </c>
      <c r="BZ86" s="8">
        <f t="shared" si="15"/>
        <v>0.69531671619869362</v>
      </c>
      <c r="CA86" s="7">
        <f t="shared" si="23"/>
        <v>0.61062597348745307</v>
      </c>
      <c r="CB86" s="3">
        <f t="shared" si="16"/>
        <v>78.693168120310986</v>
      </c>
      <c r="CC86" s="3">
        <f t="shared" si="17"/>
        <v>34.546671683319353</v>
      </c>
      <c r="CD86" s="7">
        <f t="shared" si="18"/>
        <v>23.736640929730942</v>
      </c>
      <c r="CE86" s="6">
        <v>5.0982818681892415</v>
      </c>
      <c r="CF86" s="6">
        <v>29.749528708093735</v>
      </c>
      <c r="CG86" s="10">
        <v>-143.94096228661346</v>
      </c>
      <c r="CH86" s="5">
        <v>-692.27661373417504</v>
      </c>
      <c r="CI86" s="5">
        <v>3615.8096618652344</v>
      </c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</row>
    <row r="87" spans="1:107" x14ac:dyDescent="0.25">
      <c r="A87" t="s">
        <v>379</v>
      </c>
      <c r="B87" t="s">
        <v>66</v>
      </c>
      <c r="C87" t="s">
        <v>274</v>
      </c>
      <c r="D87" t="s">
        <v>76</v>
      </c>
      <c r="E87" s="12" t="s">
        <v>235</v>
      </c>
      <c r="F87" t="s">
        <v>97</v>
      </c>
      <c r="G87" s="6">
        <v>2.7637</v>
      </c>
      <c r="H87" s="6">
        <v>42.711100000000002</v>
      </c>
      <c r="I87" s="6">
        <v>0</v>
      </c>
      <c r="J87" s="6">
        <v>54.7834</v>
      </c>
      <c r="K87" s="6">
        <v>6.9900000000000004E-2</v>
      </c>
      <c r="L87" s="6">
        <v>2.4E-2</v>
      </c>
      <c r="M87" s="6">
        <v>0</v>
      </c>
      <c r="N87" s="6">
        <v>2.6200000000000001E-2</v>
      </c>
      <c r="O87" s="6">
        <v>9.2700000000000005E-2</v>
      </c>
      <c r="P87" s="6">
        <v>0</v>
      </c>
      <c r="Q87" s="6">
        <v>0.62839999999999996</v>
      </c>
      <c r="R87" s="6">
        <v>-1.1637129250447416</v>
      </c>
      <c r="S87" s="6">
        <v>0</v>
      </c>
      <c r="T87" s="6">
        <v>99.935687074955268</v>
      </c>
      <c r="U87" s="6">
        <v>9.8016078082787281</v>
      </c>
      <c r="V87" s="6">
        <v>2.2630779636330603E-2</v>
      </c>
      <c r="W87" s="6">
        <v>5.9890941221129928E-3</v>
      </c>
      <c r="X87" s="6">
        <v>0</v>
      </c>
      <c r="Y87" s="6">
        <v>1.3111146677721534E-2</v>
      </c>
      <c r="Z87" s="6">
        <v>6.084554660051239E-2</v>
      </c>
      <c r="AA87" s="6">
        <v>6.0379344156191141</v>
      </c>
      <c r="AB87" s="6">
        <v>0</v>
      </c>
      <c r="AC87" s="6">
        <v>6.1548300177036632E-3</v>
      </c>
      <c r="AD87" s="6">
        <v>1.4595200981873211</v>
      </c>
      <c r="AE87" s="6">
        <v>0</v>
      </c>
      <c r="AF87" s="6">
        <v>0.54047990181267891</v>
      </c>
      <c r="AG87" s="6">
        <v>9.9041843753154044</v>
      </c>
      <c r="AH87" s="6">
        <v>6.044089245636818</v>
      </c>
      <c r="AI87" t="s">
        <v>380</v>
      </c>
      <c r="AJ87">
        <v>700.78031701029249</v>
      </c>
      <c r="AK87">
        <v>53.568381744949271</v>
      </c>
      <c r="AL87" t="s">
        <v>381</v>
      </c>
      <c r="AM87" t="s">
        <v>382</v>
      </c>
      <c r="AN87">
        <v>159.15801288266445</v>
      </c>
      <c r="AO87">
        <v>220579.28031645523</v>
      </c>
      <c r="AP87">
        <v>251.71934970259028</v>
      </c>
      <c r="AQ87">
        <v>216.10430317813751</v>
      </c>
      <c r="AR87">
        <v>399585.02139800286</v>
      </c>
      <c r="AS87">
        <v>392443.54823613237</v>
      </c>
      <c r="AT87">
        <v>11.732966789541864</v>
      </c>
      <c r="AU87">
        <v>80.24186832670037</v>
      </c>
      <c r="AV87">
        <v>73.285509640219189</v>
      </c>
      <c r="AW87">
        <v>5337.1982515756381</v>
      </c>
      <c r="AX87">
        <v>68.001206765810593</v>
      </c>
      <c r="AY87">
        <v>9.1459674055662007E-2</v>
      </c>
      <c r="AZ87">
        <v>415.41906728262285</v>
      </c>
      <c r="BA87">
        <v>1154.3489945250417</v>
      </c>
      <c r="BB87">
        <v>148.78645023188773</v>
      </c>
      <c r="BC87">
        <v>643.93314798178733</v>
      </c>
      <c r="BD87">
        <v>96.196839883752517</v>
      </c>
      <c r="BE87">
        <v>23.558106918467317</v>
      </c>
      <c r="BF87">
        <v>61.48171072609945</v>
      </c>
      <c r="BG87">
        <v>5.537301752281258</v>
      </c>
      <c r="BH87">
        <v>22.974875718800135</v>
      </c>
      <c r="BI87">
        <v>2.8860543770433722</v>
      </c>
      <c r="BJ87">
        <v>5.8291612374965505</v>
      </c>
      <c r="BK87">
        <v>0.50644469773207612</v>
      </c>
      <c r="BL87">
        <v>2.3927769704610116</v>
      </c>
      <c r="BM87">
        <v>0.26888854323148653</v>
      </c>
      <c r="BN87" t="s">
        <v>383</v>
      </c>
      <c r="BO87">
        <v>7.6065059346507597</v>
      </c>
      <c r="BP87">
        <v>7.1742067155325406</v>
      </c>
      <c r="BQ87">
        <v>0.22962446728559632</v>
      </c>
      <c r="BR87" s="3">
        <f t="shared" si="24"/>
        <v>2584.1198208467049</v>
      </c>
      <c r="BS87" s="3">
        <f t="shared" si="25"/>
        <v>2652.1210276125157</v>
      </c>
      <c r="BT87" s="7">
        <f t="shared" si="19"/>
        <v>0.98436779015772968</v>
      </c>
      <c r="BU87" s="8">
        <f t="shared" si="20"/>
        <v>117.94016640289684</v>
      </c>
      <c r="BV87" s="9">
        <f t="shared" si="21"/>
        <v>126.7069130540286</v>
      </c>
      <c r="BW87" s="8">
        <f t="shared" si="22"/>
        <v>1.2439802872517289</v>
      </c>
      <c r="BX87" s="8">
        <f t="shared" si="13"/>
        <v>1.1233107400508544</v>
      </c>
      <c r="BY87" s="8">
        <f t="shared" si="14"/>
        <v>0.9016639385501436</v>
      </c>
      <c r="BZ87" s="8">
        <f t="shared" si="15"/>
        <v>0.68759259468263478</v>
      </c>
      <c r="CA87" s="7">
        <f t="shared" si="23"/>
        <v>0.66758642167762772</v>
      </c>
      <c r="CB87" s="3">
        <f t="shared" si="16"/>
        <v>78.486816711303661</v>
      </c>
      <c r="CC87" s="3">
        <f t="shared" si="17"/>
        <v>31.243215500243679</v>
      </c>
      <c r="CD87" s="7">
        <f t="shared" si="18"/>
        <v>23.561997759541402</v>
      </c>
      <c r="CE87" s="6">
        <v>5.1273976930692875</v>
      </c>
      <c r="CF87" s="6">
        <v>30.010755470666943</v>
      </c>
      <c r="CG87" s="10">
        <v>-144.55052219092613</v>
      </c>
      <c r="CH87" s="5">
        <v>-691.90838465355773</v>
      </c>
      <c r="CI87" s="5">
        <v>3918.2552185058594</v>
      </c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</row>
    <row r="88" spans="1:107" x14ac:dyDescent="0.25">
      <c r="A88" t="s">
        <v>384</v>
      </c>
      <c r="B88" t="s">
        <v>66</v>
      </c>
      <c r="C88" t="s">
        <v>274</v>
      </c>
      <c r="D88" t="s">
        <v>68</v>
      </c>
      <c r="E88" s="14" t="s">
        <v>77</v>
      </c>
      <c r="F88" t="s">
        <v>70</v>
      </c>
      <c r="G88" s="6">
        <v>2.6082000000000001</v>
      </c>
      <c r="H88" s="6">
        <v>42.806100000000001</v>
      </c>
      <c r="I88" s="6">
        <v>6.7999999999999996E-3</v>
      </c>
      <c r="J88" s="6">
        <v>55.910600000000002</v>
      </c>
      <c r="K88" s="6">
        <v>7.3999999999999996E-2</v>
      </c>
      <c r="L88" s="6">
        <v>2.1100000000000001E-2</v>
      </c>
      <c r="M88" s="6">
        <v>0</v>
      </c>
      <c r="N88" s="6">
        <v>5.9900000000000002E-2</v>
      </c>
      <c r="O88" s="6">
        <v>2.6499999999999999E-2</v>
      </c>
      <c r="P88" s="6">
        <v>0</v>
      </c>
      <c r="Q88" s="6">
        <v>0.65949999999999998</v>
      </c>
      <c r="R88" s="6">
        <v>-1.0982364406779661</v>
      </c>
      <c r="S88" s="6">
        <v>-1.5344598025387869E-3</v>
      </c>
      <c r="T88" s="6">
        <v>101.07312909951949</v>
      </c>
      <c r="U88" s="6">
        <v>9.9063295610093096</v>
      </c>
      <c r="V88" s="6">
        <v>2.3725989826826117E-2</v>
      </c>
      <c r="W88" s="6">
        <v>5.2654119156910059E-3</v>
      </c>
      <c r="X88" s="6">
        <v>0</v>
      </c>
      <c r="Y88" s="6">
        <v>3.7117361430607037E-3</v>
      </c>
      <c r="Z88" s="6">
        <v>6.3237938009199246E-2</v>
      </c>
      <c r="AA88" s="6">
        <v>5.9927143444010067</v>
      </c>
      <c r="AB88" s="6">
        <v>0</v>
      </c>
      <c r="AC88" s="6">
        <v>1.3935157267461428E-2</v>
      </c>
      <c r="AD88" s="6">
        <v>1.3640501947104469</v>
      </c>
      <c r="AE88" s="6">
        <v>1.9057345633026019E-3</v>
      </c>
      <c r="AF88" s="6">
        <v>0.63404407072625057</v>
      </c>
      <c r="AG88" s="6">
        <v>10.002270636904086</v>
      </c>
      <c r="AH88" s="6">
        <v>6.006649501668468</v>
      </c>
      <c r="AI88" t="s">
        <v>385</v>
      </c>
      <c r="AJ88">
        <v>743.210518139854</v>
      </c>
      <c r="AK88">
        <v>45.076388054972874</v>
      </c>
      <c r="AL88" t="s">
        <v>386</v>
      </c>
      <c r="AM88" t="s">
        <v>387</v>
      </c>
      <c r="AN88">
        <v>98.596776096828876</v>
      </c>
      <c r="AO88">
        <v>304453.06002749852</v>
      </c>
      <c r="AP88">
        <v>355.62175795723925</v>
      </c>
      <c r="AQ88">
        <v>165.11257871095</v>
      </c>
      <c r="AR88">
        <v>395868.61626248219</v>
      </c>
      <c r="AS88">
        <v>384684.95289346529</v>
      </c>
      <c r="AT88">
        <v>42.295290552664945</v>
      </c>
      <c r="AU88">
        <v>80.727495695747152</v>
      </c>
      <c r="AV88">
        <v>57.54650600463912</v>
      </c>
      <c r="AW88">
        <v>5512.728234182252</v>
      </c>
      <c r="AX88">
        <v>41.638864404056228</v>
      </c>
      <c r="AY88">
        <v>3.1485115850137635E-2</v>
      </c>
      <c r="AZ88">
        <v>305.62748379987863</v>
      </c>
      <c r="BA88">
        <v>1175.5121385372231</v>
      </c>
      <c r="BB88">
        <v>134.19303251983698</v>
      </c>
      <c r="BC88">
        <v>479.98198430650405</v>
      </c>
      <c r="BD88">
        <v>66.328232233013509</v>
      </c>
      <c r="BE88">
        <v>19.431965289251185</v>
      </c>
      <c r="BF88">
        <v>39.400155192231338</v>
      </c>
      <c r="BG88">
        <v>3.5054457911756947</v>
      </c>
      <c r="BH88">
        <v>14.39952355063463</v>
      </c>
      <c r="BI88">
        <v>1.7804477730192454</v>
      </c>
      <c r="BJ88">
        <v>3.4393781093950304</v>
      </c>
      <c r="BK88">
        <v>0.31464790768158379</v>
      </c>
      <c r="BL88">
        <v>1.5613971412828307</v>
      </c>
      <c r="BM88">
        <v>0.15655616622464044</v>
      </c>
      <c r="BN88" t="s">
        <v>388</v>
      </c>
      <c r="BO88">
        <v>8.478224154136262</v>
      </c>
      <c r="BP88">
        <v>2.5588212583359398</v>
      </c>
      <c r="BQ88">
        <v>6.7291939034383436E-2</v>
      </c>
      <c r="BR88" s="3">
        <f t="shared" si="24"/>
        <v>2245.6323883173523</v>
      </c>
      <c r="BS88" s="3">
        <f t="shared" si="25"/>
        <v>2287.2712527214085</v>
      </c>
      <c r="BT88" s="7">
        <f t="shared" si="19"/>
        <v>0.98879718845778508</v>
      </c>
      <c r="BU88" s="8">
        <f t="shared" si="20"/>
        <v>132.97088402671685</v>
      </c>
      <c r="BV88" s="9">
        <f t="shared" si="21"/>
        <v>197.73299280138326</v>
      </c>
      <c r="BW88" s="8">
        <f t="shared" si="22"/>
        <v>1.2278217523808854</v>
      </c>
      <c r="BX88" s="8">
        <f t="shared" si="13"/>
        <v>1.4042797008271768</v>
      </c>
      <c r="BY88" s="8">
        <f t="shared" si="14"/>
        <v>1.1188612551298889</v>
      </c>
      <c r="BZ88" s="8">
        <f t="shared" si="15"/>
        <v>0.67846824914108583</v>
      </c>
      <c r="CA88" s="7">
        <f t="shared" si="23"/>
        <v>0.55837713862524252</v>
      </c>
      <c r="CB88" s="3">
        <f t="shared" si="16"/>
        <v>132.39381796505555</v>
      </c>
      <c r="CC88" s="3">
        <f t="shared" si="17"/>
        <v>38.025672837700313</v>
      </c>
      <c r="CD88" s="7">
        <f t="shared" si="18"/>
        <v>23.386737333747188</v>
      </c>
      <c r="CE88" s="6">
        <v>4.75191225005132</v>
      </c>
      <c r="CF88" s="6">
        <v>32.219263503776759</v>
      </c>
      <c r="CG88" s="10">
        <v>-138.0439305680548</v>
      </c>
      <c r="CH88" s="5">
        <v>-1005.5564122565575</v>
      </c>
      <c r="CI88" s="5">
        <v>-4078.5736694335938</v>
      </c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</row>
    <row r="89" spans="1:107" x14ac:dyDescent="0.25">
      <c r="A89" t="s">
        <v>389</v>
      </c>
      <c r="B89" t="s">
        <v>66</v>
      </c>
      <c r="C89" t="s">
        <v>274</v>
      </c>
      <c r="D89" t="s">
        <v>79</v>
      </c>
      <c r="E89" s="14" t="s">
        <v>77</v>
      </c>
      <c r="F89" t="s">
        <v>70</v>
      </c>
      <c r="G89" s="6">
        <v>2.6842000000000001</v>
      </c>
      <c r="H89" s="6">
        <v>43.357100000000003</v>
      </c>
      <c r="I89" s="6">
        <v>3.0800000000000001E-2</v>
      </c>
      <c r="J89" s="6">
        <v>55.3887</v>
      </c>
      <c r="K89" s="6">
        <v>6.8900000000000003E-2</v>
      </c>
      <c r="L89" s="6">
        <v>3.3300000000000003E-2</v>
      </c>
      <c r="M89" s="6">
        <v>0</v>
      </c>
      <c r="N89" s="6">
        <v>0.1193</v>
      </c>
      <c r="O89" s="6">
        <v>0.1462</v>
      </c>
      <c r="P89" s="6">
        <v>0</v>
      </c>
      <c r="Q89" s="6">
        <v>0.50760000000000005</v>
      </c>
      <c r="R89" s="6">
        <v>-1.1302378092430783</v>
      </c>
      <c r="S89" s="6">
        <v>-6.9502002820874464E-3</v>
      </c>
      <c r="T89" s="6">
        <v>101.19881199047482</v>
      </c>
      <c r="U89" s="6">
        <v>9.7621570942406937</v>
      </c>
      <c r="V89" s="6">
        <v>2.1974441352253234E-2</v>
      </c>
      <c r="W89" s="6">
        <v>8.3098680944317781E-3</v>
      </c>
      <c r="X89" s="6">
        <v>0</v>
      </c>
      <c r="Y89" s="6">
        <v>2.036969824789896E-2</v>
      </c>
      <c r="Z89" s="6">
        <v>4.8416179337541977E-2</v>
      </c>
      <c r="AA89" s="6">
        <v>6.0378753368884714</v>
      </c>
      <c r="AB89" s="6">
        <v>0</v>
      </c>
      <c r="AC89" s="6">
        <v>2.7607780706349505E-2</v>
      </c>
      <c r="AD89" s="6">
        <v>1.3964015889375423</v>
      </c>
      <c r="AE89" s="6">
        <v>8.5863821867142101E-3</v>
      </c>
      <c r="AF89" s="6">
        <v>0.59501202887574345</v>
      </c>
      <c r="AG89" s="6">
        <v>9.8612272812728197</v>
      </c>
      <c r="AH89" s="6">
        <v>6.0654831175948214</v>
      </c>
      <c r="AI89" t="s">
        <v>390</v>
      </c>
      <c r="AJ89">
        <v>698.80916677116113</v>
      </c>
      <c r="AK89">
        <v>33.378518965285913</v>
      </c>
      <c r="AL89" t="s">
        <v>391</v>
      </c>
      <c r="AM89" t="s">
        <v>392</v>
      </c>
      <c r="AN89" t="s">
        <v>393</v>
      </c>
      <c r="AO89">
        <v>272610.5480444011</v>
      </c>
      <c r="AP89">
        <v>503.62845149441529</v>
      </c>
      <c r="AQ89">
        <v>170.66065202297571</v>
      </c>
      <c r="AR89">
        <v>392509.55777460773</v>
      </c>
      <c r="AS89">
        <v>382610.31820480421</v>
      </c>
      <c r="AT89">
        <v>26.507638339787743</v>
      </c>
      <c r="AU89">
        <v>77.101049858837825</v>
      </c>
      <c r="AV89">
        <v>27.548111027900198</v>
      </c>
      <c r="AW89">
        <v>5051.4169467783522</v>
      </c>
      <c r="AX89">
        <v>54.206098120075254</v>
      </c>
      <c r="AY89">
        <v>1.2260184575723311E-2</v>
      </c>
      <c r="AZ89">
        <v>332.79515962345681</v>
      </c>
      <c r="BA89">
        <v>1073.416168301482</v>
      </c>
      <c r="BB89">
        <v>137.95121231111878</v>
      </c>
      <c r="BC89">
        <v>553.02528507069655</v>
      </c>
      <c r="BD89">
        <v>79.201473632728778</v>
      </c>
      <c r="BE89">
        <v>21.348669495676859</v>
      </c>
      <c r="BF89">
        <v>50.021899747803452</v>
      </c>
      <c r="BG89">
        <v>4.3853775424473618</v>
      </c>
      <c r="BH89">
        <v>18.216310043691351</v>
      </c>
      <c r="BI89">
        <v>2.3639730345726457</v>
      </c>
      <c r="BJ89">
        <v>4.6966273596059862</v>
      </c>
      <c r="BK89">
        <v>0.39265966596377083</v>
      </c>
      <c r="BL89">
        <v>2.018238107018937</v>
      </c>
      <c r="BM89">
        <v>0.21089244481460281</v>
      </c>
      <c r="BN89" t="s">
        <v>394</v>
      </c>
      <c r="BO89">
        <v>8.7910713142442471</v>
      </c>
      <c r="BP89">
        <v>0.239079625251026</v>
      </c>
      <c r="BQ89">
        <v>3.7960853974080055E-2</v>
      </c>
      <c r="BR89" s="3">
        <f t="shared" si="24"/>
        <v>2280.0439463810785</v>
      </c>
      <c r="BS89" s="3">
        <f t="shared" si="25"/>
        <v>2334.2500445011538</v>
      </c>
      <c r="BT89" s="7">
        <f t="shared" si="19"/>
        <v>0.9858405894985679</v>
      </c>
      <c r="BU89" s="8">
        <f t="shared" si="20"/>
        <v>112.01653358936846</v>
      </c>
      <c r="BV89" s="9">
        <f t="shared" si="21"/>
        <v>139.68865382530907</v>
      </c>
      <c r="BW89" s="8">
        <f t="shared" si="22"/>
        <v>1.1603790166792793</v>
      </c>
      <c r="BX89" s="8">
        <f t="shared" si="13"/>
        <v>1.2120054087471075</v>
      </c>
      <c r="BY89" s="8">
        <f t="shared" si="14"/>
        <v>0.99834760073495787</v>
      </c>
      <c r="BZ89" s="8">
        <f t="shared" si="15"/>
        <v>0.67718745637995359</v>
      </c>
      <c r="CA89" s="7">
        <f t="shared" si="23"/>
        <v>0.43291912401190019</v>
      </c>
      <c r="CB89" s="3">
        <f t="shared" si="16"/>
        <v>93.189089825071875</v>
      </c>
      <c r="CC89" s="3">
        <f t="shared" si="17"/>
        <v>6.2980570830748777</v>
      </c>
      <c r="CD89" s="7">
        <f t="shared" si="18"/>
        <v>22.930083096262781</v>
      </c>
      <c r="CE89" s="6">
        <v>4.9372840422100133</v>
      </c>
      <c r="CF89" s="6">
        <v>30.588751901608386</v>
      </c>
      <c r="CG89" s="10">
        <v>-144.4150284086453</v>
      </c>
      <c r="CH89" s="5">
        <v>-872.72226936110565</v>
      </c>
      <c r="CI89" s="5">
        <v>-85.267852783203125</v>
      </c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</row>
    <row r="90" spans="1:107" x14ac:dyDescent="0.25">
      <c r="A90" t="s">
        <v>395</v>
      </c>
      <c r="B90" t="s">
        <v>396</v>
      </c>
      <c r="C90" t="s">
        <v>397</v>
      </c>
      <c r="D90" t="s">
        <v>76</v>
      </c>
      <c r="E90" s="13" t="s">
        <v>69</v>
      </c>
      <c r="F90" t="s">
        <v>97</v>
      </c>
      <c r="G90" s="6">
        <v>2.2361</v>
      </c>
      <c r="H90" s="6">
        <v>41.906300000000002</v>
      </c>
      <c r="I90" s="6">
        <v>2.0400000000000001E-2</v>
      </c>
      <c r="J90" s="6">
        <v>55.005299999999998</v>
      </c>
      <c r="K90" s="6">
        <v>0.1865</v>
      </c>
      <c r="L90" s="6">
        <v>9.1300000000000006E-2</v>
      </c>
      <c r="M90" s="6">
        <v>0</v>
      </c>
      <c r="N90" s="6">
        <v>3.8E-3</v>
      </c>
      <c r="O90" s="6">
        <v>6.6400000000000001E-2</v>
      </c>
      <c r="P90" s="6">
        <v>0</v>
      </c>
      <c r="Q90" s="6">
        <v>0.76139999999999997</v>
      </c>
      <c r="R90" s="6">
        <v>-0.94155605590062108</v>
      </c>
      <c r="S90" s="6">
        <v>-4.6033794076163611E-3</v>
      </c>
      <c r="T90" s="6">
        <v>99.331340564691772</v>
      </c>
      <c r="U90" s="6">
        <v>9.9248632533068601</v>
      </c>
      <c r="V90" s="6">
        <v>6.0893765617459322E-2</v>
      </c>
      <c r="W90" s="6">
        <v>2.2783512222871512E-2</v>
      </c>
      <c r="X90" s="6">
        <v>0</v>
      </c>
      <c r="Y90" s="6">
        <v>9.4711055436619458E-3</v>
      </c>
      <c r="Z90" s="6">
        <v>7.4349345218453919E-2</v>
      </c>
      <c r="AA90" s="6">
        <v>5.9744593096224783</v>
      </c>
      <c r="AB90" s="6">
        <v>0</v>
      </c>
      <c r="AC90" s="6">
        <v>9.0026428982107611E-4</v>
      </c>
      <c r="AD90" s="6">
        <v>1.1909185444650225</v>
      </c>
      <c r="AE90" s="6">
        <v>5.8221721209789721E-3</v>
      </c>
      <c r="AF90" s="6">
        <v>0.80325928341399844</v>
      </c>
      <c r="AG90" s="6">
        <v>10.092360981909307</v>
      </c>
      <c r="AH90" s="6">
        <v>5.9753595739122991</v>
      </c>
      <c r="AI90" t="s">
        <v>398</v>
      </c>
      <c r="AJ90">
        <v>1279.265703297825</v>
      </c>
      <c r="AK90">
        <v>408.0210350153161</v>
      </c>
      <c r="AL90" t="s">
        <v>399</v>
      </c>
      <c r="AM90" t="s">
        <v>400</v>
      </c>
      <c r="AN90">
        <v>209.12760901310705</v>
      </c>
      <c r="AO90">
        <v>215855.88257542934</v>
      </c>
      <c r="AP90">
        <v>111.31748109005781</v>
      </c>
      <c r="AQ90">
        <v>320.06443446284987</v>
      </c>
      <c r="AR90">
        <v>393152.78174037091</v>
      </c>
      <c r="AS90">
        <v>376558.20124610292</v>
      </c>
      <c r="AT90">
        <v>11.164252286969463</v>
      </c>
      <c r="AU90">
        <v>138.21997605521881</v>
      </c>
      <c r="AV90">
        <v>317.42926639431784</v>
      </c>
      <c r="AW90">
        <v>6256.8989924302869</v>
      </c>
      <c r="AX90">
        <v>75.66190072336606</v>
      </c>
      <c r="AY90">
        <v>1.2050792247625057</v>
      </c>
      <c r="AZ90">
        <v>479.40179586101959</v>
      </c>
      <c r="BA90">
        <v>1418.7354982692425</v>
      </c>
      <c r="BB90">
        <v>179.67610353830852</v>
      </c>
      <c r="BC90">
        <v>776.57233657183042</v>
      </c>
      <c r="BD90">
        <v>113.91805284385212</v>
      </c>
      <c r="BE90">
        <v>27.396258876043994</v>
      </c>
      <c r="BF90">
        <v>74.799796788917121</v>
      </c>
      <c r="BG90">
        <v>6.7025906132790949</v>
      </c>
      <c r="BH90">
        <v>26.949820609358152</v>
      </c>
      <c r="BI90">
        <v>3.3880766722330082</v>
      </c>
      <c r="BJ90">
        <v>6.3505853479212213</v>
      </c>
      <c r="BK90">
        <v>0.50499829868101043</v>
      </c>
      <c r="BL90">
        <v>2.2920136473779498</v>
      </c>
      <c r="BM90">
        <v>0.2405034977284129</v>
      </c>
      <c r="BN90" t="s">
        <v>401</v>
      </c>
      <c r="BO90">
        <v>1.618164262699356</v>
      </c>
      <c r="BP90">
        <v>3.1186606984848808</v>
      </c>
      <c r="BQ90">
        <v>0.68708174016873969</v>
      </c>
      <c r="BR90" s="3">
        <f t="shared" si="24"/>
        <v>3116.9284314357933</v>
      </c>
      <c r="BS90" s="3">
        <f t="shared" si="25"/>
        <v>3192.5903321591595</v>
      </c>
      <c r="BT90" s="7">
        <f t="shared" si="19"/>
        <v>0.98510437768852066</v>
      </c>
      <c r="BU90" s="8">
        <f t="shared" si="20"/>
        <v>142.08884610091289</v>
      </c>
      <c r="BV90" s="9">
        <f t="shared" si="21"/>
        <v>162.573455837164</v>
      </c>
      <c r="BW90" s="8">
        <f t="shared" si="22"/>
        <v>1.1903799267608173</v>
      </c>
      <c r="BX90" s="8">
        <f t="shared" si="13"/>
        <v>1.1694835926795688</v>
      </c>
      <c r="BY90" s="8">
        <f t="shared" si="14"/>
        <v>0.87357955691551925</v>
      </c>
      <c r="BZ90" s="8">
        <f t="shared" si="15"/>
        <v>0.65188549456989331</v>
      </c>
      <c r="CA90" s="7">
        <f t="shared" si="23"/>
        <v>2.9519686420167801</v>
      </c>
      <c r="CB90" s="3">
        <f t="shared" si="16"/>
        <v>82.695503716020426</v>
      </c>
      <c r="CC90" s="3">
        <f t="shared" si="17"/>
        <v>4.5389951677641323</v>
      </c>
      <c r="CD90" s="7">
        <f t="shared" si="18"/>
        <v>22.33181478549567</v>
      </c>
      <c r="CE90" s="6">
        <v>5.245069704501832</v>
      </c>
      <c r="CF90" s="6">
        <v>31.164641978496956</v>
      </c>
      <c r="CG90" s="10">
        <v>-167.11487563774085</v>
      </c>
      <c r="CH90" s="5">
        <v>-508.16997763944346</v>
      </c>
      <c r="CI90" s="5">
        <v>1646.3048095703125</v>
      </c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</row>
    <row r="91" spans="1:107" x14ac:dyDescent="0.25">
      <c r="A91" t="s">
        <v>402</v>
      </c>
      <c r="B91" t="s">
        <v>396</v>
      </c>
      <c r="C91" t="s">
        <v>397</v>
      </c>
      <c r="D91" t="s">
        <v>76</v>
      </c>
      <c r="E91" s="15" t="s">
        <v>77</v>
      </c>
      <c r="F91" t="s">
        <v>97</v>
      </c>
      <c r="G91" s="6">
        <v>3.1833</v>
      </c>
      <c r="H91" s="6">
        <v>43.2376</v>
      </c>
      <c r="I91" s="6">
        <v>0</v>
      </c>
      <c r="J91" s="6">
        <v>55.548900000000003</v>
      </c>
      <c r="K91" s="6">
        <v>0.1113</v>
      </c>
      <c r="L91" s="6">
        <v>7.6700000000000004E-2</v>
      </c>
      <c r="M91" s="6">
        <v>0</v>
      </c>
      <c r="N91" s="6">
        <v>0</v>
      </c>
      <c r="O91" s="6">
        <v>0</v>
      </c>
      <c r="P91" s="6">
        <v>6.59E-2</v>
      </c>
      <c r="Q91" s="6">
        <v>0.78390000000000004</v>
      </c>
      <c r="R91" s="6">
        <v>-1.3403941651752815</v>
      </c>
      <c r="S91" s="6">
        <v>0</v>
      </c>
      <c r="T91" s="6">
        <v>101.66720583482471</v>
      </c>
      <c r="U91" s="6">
        <v>9.8045615845365237</v>
      </c>
      <c r="V91" s="6">
        <v>3.554854918586841E-2</v>
      </c>
      <c r="W91" s="6">
        <v>1.9140146631919441E-2</v>
      </c>
      <c r="X91" s="6">
        <v>9.0789473054566031E-3</v>
      </c>
      <c r="Y91" s="6">
        <v>0</v>
      </c>
      <c r="Z91" s="6">
        <v>7.4878590639216425E-2</v>
      </c>
      <c r="AA91" s="6">
        <v>6.0299483312627737</v>
      </c>
      <c r="AB91" s="6">
        <v>0</v>
      </c>
      <c r="AC91" s="6">
        <v>0</v>
      </c>
      <c r="AD91" s="6">
        <v>1.6584452051578853</v>
      </c>
      <c r="AE91" s="6">
        <v>0</v>
      </c>
      <c r="AF91" s="6">
        <v>0.34155479484211471</v>
      </c>
      <c r="AG91" s="6">
        <v>9.9432078182989834</v>
      </c>
      <c r="AH91" s="6">
        <v>6.0299483312627737</v>
      </c>
      <c r="AI91" t="s">
        <v>403</v>
      </c>
      <c r="AJ91">
        <v>977.90792790915918</v>
      </c>
      <c r="AK91">
        <v>380.57184078953429</v>
      </c>
      <c r="AL91" t="s">
        <v>404</v>
      </c>
      <c r="AM91">
        <v>42.491151717891391</v>
      </c>
      <c r="AN91">
        <v>257.82660704770916</v>
      </c>
      <c r="AO91">
        <v>238251.18744052952</v>
      </c>
      <c r="AP91">
        <v>93.276321995486512</v>
      </c>
      <c r="AQ91">
        <v>303.77169358823642</v>
      </c>
      <c r="AR91">
        <v>397012.12553495012</v>
      </c>
      <c r="AS91">
        <v>399380.53909605503</v>
      </c>
      <c r="AT91">
        <v>11.856419494185676</v>
      </c>
      <c r="AU91">
        <v>151.92203296085486</v>
      </c>
      <c r="AV91">
        <v>312.31611732407413</v>
      </c>
      <c r="AW91">
        <v>7253.0815946987013</v>
      </c>
      <c r="AX91">
        <v>77.554999121487171</v>
      </c>
      <c r="AY91">
        <v>0.94180487561680792</v>
      </c>
      <c r="AZ91">
        <v>441.56101679581172</v>
      </c>
      <c r="BA91">
        <v>1329.8943989875233</v>
      </c>
      <c r="BB91">
        <v>182.90118930641034</v>
      </c>
      <c r="BC91">
        <v>828.65891885520693</v>
      </c>
      <c r="BD91">
        <v>126.04742356454307</v>
      </c>
      <c r="BE91">
        <v>30.145276381327001</v>
      </c>
      <c r="BF91">
        <v>76.812484862477035</v>
      </c>
      <c r="BG91">
        <v>6.6397902692380226</v>
      </c>
      <c r="BH91">
        <v>25.897590799052296</v>
      </c>
      <c r="BI91">
        <v>3.1858283440764388</v>
      </c>
      <c r="BJ91">
        <v>6.0678402287449495</v>
      </c>
      <c r="BK91">
        <v>0.52336577003413254</v>
      </c>
      <c r="BL91">
        <v>2.3714098173144769</v>
      </c>
      <c r="BM91">
        <v>0.26619019158066548</v>
      </c>
      <c r="BN91" t="s">
        <v>405</v>
      </c>
      <c r="BO91">
        <v>2.3239084838742485</v>
      </c>
      <c r="BP91">
        <v>2.0705706030778734</v>
      </c>
      <c r="BQ91">
        <v>0.58273919313635525</v>
      </c>
      <c r="BR91" s="3">
        <f t="shared" si="24"/>
        <v>3060.9727241733403</v>
      </c>
      <c r="BS91" s="3">
        <f t="shared" si="25"/>
        <v>3138.5277232948274</v>
      </c>
      <c r="BT91" s="7">
        <f t="shared" si="19"/>
        <v>0.9853144671740971</v>
      </c>
      <c r="BU91" s="8">
        <f t="shared" si="20"/>
        <v>126.49158697350109</v>
      </c>
      <c r="BV91" s="9">
        <f t="shared" si="21"/>
        <v>147.290909877692</v>
      </c>
      <c r="BW91" s="8">
        <f t="shared" si="22"/>
        <v>1.0275022221017109</v>
      </c>
      <c r="BX91" s="8">
        <f t="shared" si="13"/>
        <v>1.132142819497356</v>
      </c>
      <c r="BY91" s="8">
        <f t="shared" si="14"/>
        <v>0.90176642764015869</v>
      </c>
      <c r="BZ91" s="8">
        <f t="shared" si="15"/>
        <v>0.70488071557087517</v>
      </c>
      <c r="CA91" s="7">
        <f t="shared" si="23"/>
        <v>2.5050470519150747</v>
      </c>
      <c r="CB91" s="3">
        <f t="shared" si="16"/>
        <v>93.521780373396751</v>
      </c>
      <c r="CC91" s="3">
        <f t="shared" si="17"/>
        <v>3.5531686000625329</v>
      </c>
      <c r="CD91" s="7">
        <f t="shared" si="18"/>
        <v>24.343746977356407</v>
      </c>
      <c r="CE91" s="6">
        <v>5.2511060892741446</v>
      </c>
      <c r="CF91" s="6">
        <v>30.876649169964043</v>
      </c>
      <c r="CG91" s="10">
        <v>-170.68795021955145</v>
      </c>
      <c r="CH91" s="5">
        <v>-846.86994589292954</v>
      </c>
      <c r="CI91" s="5">
        <v>5345.00146484375</v>
      </c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</row>
    <row r="92" spans="1:107" x14ac:dyDescent="0.25">
      <c r="A92" t="s">
        <v>406</v>
      </c>
      <c r="B92" t="s">
        <v>396</v>
      </c>
      <c r="C92" t="s">
        <v>397</v>
      </c>
      <c r="D92" t="s">
        <v>79</v>
      </c>
      <c r="E92" s="15" t="s">
        <v>80</v>
      </c>
      <c r="F92" t="s">
        <v>97</v>
      </c>
      <c r="G92" s="6">
        <v>3.0691000000000002</v>
      </c>
      <c r="H92" s="6">
        <v>43.446800000000003</v>
      </c>
      <c r="I92" s="6">
        <v>0</v>
      </c>
      <c r="J92" s="6">
        <v>54.064399999999999</v>
      </c>
      <c r="K92" s="6">
        <v>0.2132</v>
      </c>
      <c r="L92" s="6">
        <v>5.6899999999999999E-2</v>
      </c>
      <c r="M92" s="6">
        <v>0</v>
      </c>
      <c r="N92" s="6">
        <v>0</v>
      </c>
      <c r="O92" s="6">
        <v>0</v>
      </c>
      <c r="P92" s="6">
        <v>0.13150000000000001</v>
      </c>
      <c r="Q92" s="6">
        <v>0.88470000000000004</v>
      </c>
      <c r="R92" s="6">
        <v>-1.2923078981998106</v>
      </c>
      <c r="S92" s="6">
        <v>0</v>
      </c>
      <c r="T92" s="6">
        <v>100.5742921018002</v>
      </c>
      <c r="U92" s="6">
        <v>9.6036232074837251</v>
      </c>
      <c r="V92" s="6">
        <v>6.8530661876704271E-2</v>
      </c>
      <c r="W92" s="6">
        <v>1.4199143981176219E-2</v>
      </c>
      <c r="X92" s="6">
        <v>1.8232526062559727E-2</v>
      </c>
      <c r="Y92" s="6">
        <v>0</v>
      </c>
      <c r="Z92" s="6">
        <v>8.5047986014809687E-2</v>
      </c>
      <c r="AA92" s="6">
        <v>6.0979072649788586</v>
      </c>
      <c r="AB92" s="6">
        <v>0</v>
      </c>
      <c r="AC92" s="6">
        <v>0</v>
      </c>
      <c r="AD92" s="6">
        <v>1.6091836317311357</v>
      </c>
      <c r="AE92" s="6">
        <v>0</v>
      </c>
      <c r="AF92" s="6">
        <v>0.39081636826886434</v>
      </c>
      <c r="AG92" s="6">
        <v>9.7896335254189761</v>
      </c>
      <c r="AH92" s="6">
        <v>6.0979072649788586</v>
      </c>
      <c r="AI92" t="s">
        <v>407</v>
      </c>
      <c r="AJ92">
        <v>1339.6590953650145</v>
      </c>
      <c r="AK92">
        <v>310.26798704590072</v>
      </c>
      <c r="AL92" t="s">
        <v>408</v>
      </c>
      <c r="AM92">
        <v>241.40385582933277</v>
      </c>
      <c r="AN92">
        <v>395.80724775608417</v>
      </c>
      <c r="AO92">
        <v>205448.23664604151</v>
      </c>
      <c r="AP92" t="s">
        <v>409</v>
      </c>
      <c r="AQ92">
        <v>395.42410350305033</v>
      </c>
      <c r="AR92">
        <v>386363.19543509273</v>
      </c>
      <c r="AS92">
        <v>381190.34715735586</v>
      </c>
      <c r="AT92">
        <v>9.2396022082655112</v>
      </c>
      <c r="AU92">
        <v>126.68545626537991</v>
      </c>
      <c r="AV92">
        <v>281.48629764149905</v>
      </c>
      <c r="AW92">
        <v>6457.965921705988</v>
      </c>
      <c r="AX92">
        <v>93.989893512437163</v>
      </c>
      <c r="AY92">
        <v>0.72646887433963758</v>
      </c>
      <c r="AZ92">
        <v>603.85712065593702</v>
      </c>
      <c r="BA92">
        <v>1682.235716960751</v>
      </c>
      <c r="BB92">
        <v>228.47653655425739</v>
      </c>
      <c r="BC92">
        <v>1002.1640037517586</v>
      </c>
      <c r="BD92">
        <v>150.77843722643337</v>
      </c>
      <c r="BE92">
        <v>36.556641757696283</v>
      </c>
      <c r="BF92">
        <v>92.612757502973054</v>
      </c>
      <c r="BG92">
        <v>7.9683316136303075</v>
      </c>
      <c r="BH92">
        <v>31.542754272299231</v>
      </c>
      <c r="BI92">
        <v>3.6931147837669038</v>
      </c>
      <c r="BJ92">
        <v>7.5843965689423722</v>
      </c>
      <c r="BK92">
        <v>0.61537128982865419</v>
      </c>
      <c r="BL92">
        <v>2.688140098440353</v>
      </c>
      <c r="BM92">
        <v>0.2618342724440586</v>
      </c>
      <c r="BN92" t="s">
        <v>410</v>
      </c>
      <c r="BO92">
        <v>1.6103111854171892</v>
      </c>
      <c r="BP92">
        <v>3.8830796244250387</v>
      </c>
      <c r="BQ92">
        <v>1.2020048064908155</v>
      </c>
      <c r="BR92" s="3">
        <f t="shared" si="24"/>
        <v>3851.035157309158</v>
      </c>
      <c r="BS92" s="3">
        <f t="shared" si="25"/>
        <v>3945.025050821595</v>
      </c>
      <c r="BT92" s="7">
        <f t="shared" si="19"/>
        <v>0.98588588764343299</v>
      </c>
      <c r="BU92" s="8">
        <f t="shared" si="20"/>
        <v>152.60185844837142</v>
      </c>
      <c r="BV92" s="9">
        <f t="shared" si="21"/>
        <v>164.36159682585134</v>
      </c>
      <c r="BW92" s="8">
        <f t="shared" si="22"/>
        <v>1.1618852714399182</v>
      </c>
      <c r="BX92" s="8">
        <f t="shared" si="13"/>
        <v>1.0956873229567712</v>
      </c>
      <c r="BY92" s="8">
        <f t="shared" si="14"/>
        <v>0.91058177310878685</v>
      </c>
      <c r="BZ92" s="8">
        <f t="shared" si="15"/>
        <v>0.7231503085759613</v>
      </c>
      <c r="CA92" s="7">
        <f t="shared" si="23"/>
        <v>2.4491208082793126</v>
      </c>
      <c r="CB92" s="3">
        <f t="shared" si="16"/>
        <v>68.709152445751428</v>
      </c>
      <c r="CC92" s="3">
        <f t="shared" si="17"/>
        <v>3.2305025765757693</v>
      </c>
      <c r="CD92" s="7">
        <f t="shared" si="18"/>
        <v>25.4500331063551</v>
      </c>
      <c r="CE92" s="6">
        <v>5.4317291115867938</v>
      </c>
      <c r="CF92" s="6">
        <v>31.748450617545</v>
      </c>
      <c r="CG92" s="10">
        <v>-173.79320142994914</v>
      </c>
      <c r="CH92" s="5">
        <v>-581.40657315902718</v>
      </c>
      <c r="CI92" s="5">
        <v>2663.3361511230469</v>
      </c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</row>
    <row r="93" spans="1:107" x14ac:dyDescent="0.25">
      <c r="A93" t="s">
        <v>411</v>
      </c>
      <c r="B93" t="s">
        <v>396</v>
      </c>
      <c r="C93" t="s">
        <v>397</v>
      </c>
      <c r="D93" t="s">
        <v>68</v>
      </c>
      <c r="E93" s="15" t="s">
        <v>235</v>
      </c>
      <c r="F93" t="s">
        <v>97</v>
      </c>
      <c r="G93" s="6">
        <v>3.2471000000000001</v>
      </c>
      <c r="H93" s="6">
        <v>42.4739</v>
      </c>
      <c r="I93" s="6">
        <v>2.6800000000000001E-2</v>
      </c>
      <c r="J93" s="6">
        <v>56.297800000000002</v>
      </c>
      <c r="K93" s="6">
        <v>0.15010000000000001</v>
      </c>
      <c r="L93" s="6">
        <v>2.9499999999999998E-2</v>
      </c>
      <c r="M93" s="6">
        <v>0</v>
      </c>
      <c r="N93" s="6">
        <v>1.32E-2</v>
      </c>
      <c r="O93" s="6">
        <v>0</v>
      </c>
      <c r="P93" s="6">
        <v>0.247</v>
      </c>
      <c r="Q93" s="6">
        <v>1.0053000000000001</v>
      </c>
      <c r="R93" s="6">
        <v>-1.3672584719444152</v>
      </c>
      <c r="S93" s="6">
        <v>-6.0475768688293373E-3</v>
      </c>
      <c r="T93" s="6">
        <v>102.11739395118677</v>
      </c>
      <c r="U93" s="6">
        <v>9.9715498992219693</v>
      </c>
      <c r="V93" s="6">
        <v>4.8108956430156453E-2</v>
      </c>
      <c r="W93" s="6">
        <v>7.361594858430554E-3</v>
      </c>
      <c r="X93" s="6">
        <v>3.4148022716551568E-2</v>
      </c>
      <c r="Y93" s="6">
        <v>0</v>
      </c>
      <c r="Z93" s="6">
        <v>9.6363198604500294E-2</v>
      </c>
      <c r="AA93" s="6">
        <v>5.9441899503224267</v>
      </c>
      <c r="AB93" s="6">
        <v>0</v>
      </c>
      <c r="AC93" s="6">
        <v>3.0698107826385218E-3</v>
      </c>
      <c r="AD93" s="6">
        <v>1.6976093127590963</v>
      </c>
      <c r="AE93" s="6">
        <v>7.5082878821358563E-3</v>
      </c>
      <c r="AF93" s="6">
        <v>0.29488239935876781</v>
      </c>
      <c r="AG93" s="6">
        <v>10.15753167183161</v>
      </c>
      <c r="AH93" s="6">
        <v>5.947259761105065</v>
      </c>
      <c r="AI93" t="s">
        <v>412</v>
      </c>
      <c r="AJ93">
        <v>1099.879647698968</v>
      </c>
      <c r="AK93">
        <v>85.795199236691403</v>
      </c>
      <c r="AL93" t="s">
        <v>413</v>
      </c>
      <c r="AM93" t="s">
        <v>414</v>
      </c>
      <c r="AN93">
        <v>148.39877036167741</v>
      </c>
      <c r="AO93">
        <v>213922.60408218263</v>
      </c>
      <c r="AP93">
        <v>182.23213065744002</v>
      </c>
      <c r="AQ93">
        <v>270.41151938776898</v>
      </c>
      <c r="AR93">
        <v>402372.32524964341</v>
      </c>
      <c r="AS93">
        <v>391226.8450988204</v>
      </c>
      <c r="AT93">
        <v>10.940497537410039</v>
      </c>
      <c r="AU93">
        <v>62.029570489623111</v>
      </c>
      <c r="AV93">
        <v>100.09379169345564</v>
      </c>
      <c r="AW93">
        <v>6901.0602998011218</v>
      </c>
      <c r="AX93">
        <v>111.41077217737279</v>
      </c>
      <c r="AY93">
        <v>0.57210504454431954</v>
      </c>
      <c r="AZ93">
        <v>771.18692157178759</v>
      </c>
      <c r="BA93">
        <v>2134.4880134115297</v>
      </c>
      <c r="BB93">
        <v>263.62769200340142</v>
      </c>
      <c r="BC93">
        <v>1066.2653939143547</v>
      </c>
      <c r="BD93">
        <v>151.04112094667627</v>
      </c>
      <c r="BE93">
        <v>36.92753956615384</v>
      </c>
      <c r="BF93">
        <v>94.656766329812115</v>
      </c>
      <c r="BG93">
        <v>9.0736123364489796</v>
      </c>
      <c r="BH93">
        <v>36.833800815972509</v>
      </c>
      <c r="BI93">
        <v>4.8039378412735338</v>
      </c>
      <c r="BJ93">
        <v>9.2732336391258858</v>
      </c>
      <c r="BK93">
        <v>0.71914467465105558</v>
      </c>
      <c r="BL93">
        <v>3.3299877328101117</v>
      </c>
      <c r="BM93">
        <v>0.34470402857475291</v>
      </c>
      <c r="BN93" t="s">
        <v>415</v>
      </c>
      <c r="BO93">
        <v>1.3897127730426455</v>
      </c>
      <c r="BP93">
        <v>3.6888448199783332</v>
      </c>
      <c r="BQ93">
        <v>0.90046209557762269</v>
      </c>
      <c r="BR93" s="3">
        <f t="shared" si="24"/>
        <v>4582.5718688125708</v>
      </c>
      <c r="BS93" s="3">
        <f t="shared" si="25"/>
        <v>4693.9826409899433</v>
      </c>
      <c r="BT93" s="7">
        <f t="shared" si="19"/>
        <v>0.98595146504804576</v>
      </c>
      <c r="BU93" s="8">
        <f t="shared" si="20"/>
        <v>157.32384506588727</v>
      </c>
      <c r="BV93" s="9">
        <f t="shared" si="21"/>
        <v>168.35130536341302</v>
      </c>
      <c r="BW93" s="8">
        <f t="shared" si="22"/>
        <v>1.3946402521230168</v>
      </c>
      <c r="BX93" s="8">
        <f t="shared" si="13"/>
        <v>1.1452652019897931</v>
      </c>
      <c r="BY93" s="8">
        <f t="shared" si="14"/>
        <v>0.90904341809527967</v>
      </c>
      <c r="BZ93" s="8">
        <f t="shared" si="15"/>
        <v>0.68615036148535136</v>
      </c>
      <c r="CA93" s="7">
        <f t="shared" si="23"/>
        <v>1.3831338595363001</v>
      </c>
      <c r="CB93" s="3">
        <f t="shared" si="16"/>
        <v>61.942486933078698</v>
      </c>
      <c r="CC93" s="3">
        <f t="shared" si="17"/>
        <v>4.0966131035332882</v>
      </c>
      <c r="CD93" s="7">
        <f t="shared" si="18"/>
        <v>23.191551568418621</v>
      </c>
      <c r="CE93" s="6">
        <v>5.5936733367852947</v>
      </c>
      <c r="CF93" s="6">
        <v>31.486345270480022</v>
      </c>
      <c r="CG93" s="10">
        <v>-149.64286144565392</v>
      </c>
      <c r="CH93" s="5">
        <v>-426.52154347187388</v>
      </c>
      <c r="CI93" s="5">
        <v>-766.86370849609375</v>
      </c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</row>
    <row r="94" spans="1:107" x14ac:dyDescent="0.25">
      <c r="A94" t="s">
        <v>416</v>
      </c>
      <c r="B94" t="s">
        <v>396</v>
      </c>
      <c r="C94" t="s">
        <v>397</v>
      </c>
      <c r="D94" t="s">
        <v>68</v>
      </c>
      <c r="E94" s="15" t="s">
        <v>77</v>
      </c>
      <c r="F94" t="s">
        <v>97</v>
      </c>
      <c r="G94" s="6">
        <v>2.8235999999999999</v>
      </c>
      <c r="H94" s="6">
        <v>44.225000000000001</v>
      </c>
      <c r="I94" s="6">
        <v>4.8399999999999999E-2</v>
      </c>
      <c r="J94" s="6">
        <v>55.289400000000001</v>
      </c>
      <c r="K94" s="6">
        <v>0.14610000000000001</v>
      </c>
      <c r="L94" s="6">
        <v>6.8599999999999994E-2</v>
      </c>
      <c r="M94" s="6">
        <v>0</v>
      </c>
      <c r="N94" s="6">
        <v>0</v>
      </c>
      <c r="O94" s="6">
        <v>5.2900000000000003E-2</v>
      </c>
      <c r="P94" s="6">
        <v>0</v>
      </c>
      <c r="Q94" s="6">
        <v>0.82169999999999999</v>
      </c>
      <c r="R94" s="6">
        <v>-1.188935056321718</v>
      </c>
      <c r="S94" s="6">
        <v>-1.092174330042313E-2</v>
      </c>
      <c r="T94" s="6">
        <v>102.27604320037784</v>
      </c>
      <c r="U94" s="6">
        <v>9.6415419868505019</v>
      </c>
      <c r="V94" s="6">
        <v>4.6102962879434987E-2</v>
      </c>
      <c r="W94" s="6">
        <v>1.7118827365706302E-2</v>
      </c>
      <c r="X94" s="6">
        <v>0</v>
      </c>
      <c r="Y94" s="6">
        <v>7.2924405079350585E-3</v>
      </c>
      <c r="Z94" s="6">
        <v>7.7546497749997279E-2</v>
      </c>
      <c r="AA94" s="6">
        <v>6.093569338692121</v>
      </c>
      <c r="AB94" s="6">
        <v>0</v>
      </c>
      <c r="AC94" s="6">
        <v>0</v>
      </c>
      <c r="AD94" s="6">
        <v>1.453378178976733</v>
      </c>
      <c r="AE94" s="6">
        <v>1.3350110499883024E-2</v>
      </c>
      <c r="AF94" s="6">
        <v>0.53327171052338396</v>
      </c>
      <c r="AG94" s="6">
        <v>9.7896027153535758</v>
      </c>
      <c r="AH94" s="6">
        <v>6.093569338692121</v>
      </c>
      <c r="AI94" t="s">
        <v>417</v>
      </c>
      <c r="AJ94">
        <v>966.31402361661401</v>
      </c>
      <c r="AK94">
        <v>297.74965940181386</v>
      </c>
      <c r="AL94" t="s">
        <v>418</v>
      </c>
      <c r="AM94" t="s">
        <v>419</v>
      </c>
      <c r="AN94">
        <v>176.58277464308327</v>
      </c>
      <c r="AO94">
        <v>226358.37735589512</v>
      </c>
      <c r="AP94">
        <v>110.74074511568294</v>
      </c>
      <c r="AQ94">
        <v>269.52749545615973</v>
      </c>
      <c r="AR94">
        <v>395153.92296718975</v>
      </c>
      <c r="AS94">
        <v>399148.14274919342</v>
      </c>
      <c r="AT94">
        <v>11.447130001132322</v>
      </c>
      <c r="AU94">
        <v>134.67662839232062</v>
      </c>
      <c r="AV94">
        <v>243.42354360370345</v>
      </c>
      <c r="AW94">
        <v>7025.3014134781533</v>
      </c>
      <c r="AX94">
        <v>74.962577713458387</v>
      </c>
      <c r="AY94">
        <v>0.86464365772092511</v>
      </c>
      <c r="AZ94">
        <v>447.07745576874328</v>
      </c>
      <c r="BA94">
        <v>1360.1844405757051</v>
      </c>
      <c r="BB94">
        <v>181.65837884273719</v>
      </c>
      <c r="BC94">
        <v>815.00032641538962</v>
      </c>
      <c r="BD94">
        <v>121.3070641071408</v>
      </c>
      <c r="BE94">
        <v>28.870662476946524</v>
      </c>
      <c r="BF94">
        <v>71.845840312366875</v>
      </c>
      <c r="BG94">
        <v>6.3306125742693879</v>
      </c>
      <c r="BH94">
        <v>24.969002339668794</v>
      </c>
      <c r="BI94">
        <v>3.1983911005394883</v>
      </c>
      <c r="BJ94">
        <v>6.103806102944942</v>
      </c>
      <c r="BK94">
        <v>0.52241187445123138</v>
      </c>
      <c r="BL94">
        <v>2.3215965877832727</v>
      </c>
      <c r="BM94">
        <v>0.22130159045049672</v>
      </c>
      <c r="BN94" t="s">
        <v>420</v>
      </c>
      <c r="BO94">
        <v>1.3494218592263039</v>
      </c>
      <c r="BP94">
        <v>2.0610575744999093</v>
      </c>
      <c r="BQ94">
        <v>0.5777279707537748</v>
      </c>
      <c r="BR94" s="3">
        <f t="shared" si="24"/>
        <v>3069.6112906691369</v>
      </c>
      <c r="BS94" s="3">
        <f t="shared" si="25"/>
        <v>3144.5738683825953</v>
      </c>
      <c r="BT94" s="7">
        <f t="shared" si="19"/>
        <v>0.98577438052080246</v>
      </c>
      <c r="BU94" s="8">
        <f t="shared" si="20"/>
        <v>130.81981903239455</v>
      </c>
      <c r="BV94" s="9">
        <f t="shared" si="21"/>
        <v>153.87796962712505</v>
      </c>
      <c r="BW94" s="8">
        <f t="shared" si="22"/>
        <v>1.0577738886203023</v>
      </c>
      <c r="BX94" s="8">
        <f t="shared" si="13"/>
        <v>1.1546926109143789</v>
      </c>
      <c r="BY94" s="8">
        <f t="shared" si="14"/>
        <v>0.91027072496678185</v>
      </c>
      <c r="BZ94" s="8">
        <f t="shared" si="15"/>
        <v>0.68889901658396091</v>
      </c>
      <c r="CA94" s="7">
        <f t="shared" si="23"/>
        <v>2.2108487787090443</v>
      </c>
      <c r="CB94" s="3">
        <f t="shared" si="16"/>
        <v>93.717447128513939</v>
      </c>
      <c r="CC94" s="3">
        <f t="shared" si="17"/>
        <v>3.567522569161401</v>
      </c>
      <c r="CD94" s="7">
        <f t="shared" si="18"/>
        <v>23.43758951205626</v>
      </c>
      <c r="CE94" s="6">
        <v>5.2222005242914671</v>
      </c>
      <c r="CF94" s="6">
        <v>31.264458021898488</v>
      </c>
      <c r="CG94" s="10">
        <v>-171.78221292021715</v>
      </c>
      <c r="CH94" s="5">
        <v>-697.01945300321495</v>
      </c>
      <c r="CI94" s="5">
        <v>402.67010498046875</v>
      </c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</row>
    <row r="95" spans="1:107" x14ac:dyDescent="0.25">
      <c r="A95" t="s">
        <v>421</v>
      </c>
      <c r="B95" t="s">
        <v>396</v>
      </c>
      <c r="C95" t="s">
        <v>397</v>
      </c>
      <c r="D95" t="s">
        <v>76</v>
      </c>
      <c r="E95" s="15" t="s">
        <v>235</v>
      </c>
      <c r="F95" t="s">
        <v>97</v>
      </c>
      <c r="G95" s="6">
        <v>2.7595000000000001</v>
      </c>
      <c r="H95" s="6">
        <v>42.973599999999998</v>
      </c>
      <c r="I95" s="6">
        <v>1.0699999999999999E-2</v>
      </c>
      <c r="J95" s="6">
        <v>54.9407</v>
      </c>
      <c r="K95" s="6">
        <v>0.17219999999999999</v>
      </c>
      <c r="L95" s="6">
        <v>6.1600000000000002E-2</v>
      </c>
      <c r="M95" s="6">
        <v>0</v>
      </c>
      <c r="N95" s="6">
        <v>3.9199999999999999E-2</v>
      </c>
      <c r="O95" s="6">
        <v>7.9799999999999996E-2</v>
      </c>
      <c r="P95" s="6">
        <v>0</v>
      </c>
      <c r="Q95" s="6">
        <v>0.878</v>
      </c>
      <c r="R95" s="6">
        <v>-1.1619444283608802</v>
      </c>
      <c r="S95" s="6">
        <v>-2.4145176304654439E-3</v>
      </c>
      <c r="T95" s="6">
        <v>100.75094105400865</v>
      </c>
      <c r="U95" s="6">
        <v>9.7613101030738356</v>
      </c>
      <c r="V95" s="6">
        <v>5.5363185370158351E-2</v>
      </c>
      <c r="W95" s="6">
        <v>1.5372008246756681E-2</v>
      </c>
      <c r="X95" s="6">
        <v>0</v>
      </c>
      <c r="Y95" s="6">
        <v>1.1208033380621958E-2</v>
      </c>
      <c r="Z95" s="6">
        <v>8.4421432850621925E-2</v>
      </c>
      <c r="AA95" s="6">
        <v>6.0327448063110003</v>
      </c>
      <c r="AB95" s="6">
        <v>0</v>
      </c>
      <c r="AC95" s="6">
        <v>9.144635963953901E-3</v>
      </c>
      <c r="AD95" s="6">
        <v>1.4471553756206972</v>
      </c>
      <c r="AE95" s="6">
        <v>3.0069941143226627E-3</v>
      </c>
      <c r="AF95" s="6">
        <v>0.54983763026498012</v>
      </c>
      <c r="AG95" s="6">
        <v>9.9276747629219955</v>
      </c>
      <c r="AH95" s="6">
        <v>6.0418894422749538</v>
      </c>
      <c r="AI95" t="s">
        <v>422</v>
      </c>
      <c r="AJ95">
        <v>1323.9233991579297</v>
      </c>
      <c r="AK95">
        <v>374.86224213582591</v>
      </c>
      <c r="AL95" t="s">
        <v>423</v>
      </c>
      <c r="AM95" t="s">
        <v>424</v>
      </c>
      <c r="AN95">
        <v>181.85096185862156</v>
      </c>
      <c r="AO95">
        <v>231331.72413331084</v>
      </c>
      <c r="AP95">
        <v>110.07032871972191</v>
      </c>
      <c r="AQ95">
        <v>326.42355738381997</v>
      </c>
      <c r="AR95">
        <v>392652.49643366621</v>
      </c>
      <c r="AS95">
        <v>376516.17107426608</v>
      </c>
      <c r="AT95">
        <v>10.559441634369799</v>
      </c>
      <c r="AU95">
        <v>131.87781961445788</v>
      </c>
      <c r="AV95">
        <v>323.77857164220535</v>
      </c>
      <c r="AW95">
        <v>6737.337563578747</v>
      </c>
      <c r="AX95">
        <v>79.651148186620375</v>
      </c>
      <c r="AY95">
        <v>1.9969650132178942</v>
      </c>
      <c r="AZ95">
        <v>486.57129371016009</v>
      </c>
      <c r="BA95">
        <v>1371.0602854430779</v>
      </c>
      <c r="BB95">
        <v>172.13617302023212</v>
      </c>
      <c r="BC95">
        <v>739.723542460913</v>
      </c>
      <c r="BD95">
        <v>111.16842302776558</v>
      </c>
      <c r="BE95">
        <v>27.410875108407378</v>
      </c>
      <c r="BF95">
        <v>72.864434638141518</v>
      </c>
      <c r="BG95">
        <v>6.6867653030667569</v>
      </c>
      <c r="BH95">
        <v>26.214761993277993</v>
      </c>
      <c r="BI95">
        <v>3.1315708688917141</v>
      </c>
      <c r="BJ95">
        <v>5.9509548575188855</v>
      </c>
      <c r="BK95">
        <v>0.499277029010535</v>
      </c>
      <c r="BL95">
        <v>2.2702000823696258</v>
      </c>
      <c r="BM95">
        <v>0.24470989728196446</v>
      </c>
      <c r="BN95" t="s">
        <v>425</v>
      </c>
      <c r="BO95">
        <v>1.9506685033025533</v>
      </c>
      <c r="BP95">
        <v>4.8331330291029202</v>
      </c>
      <c r="BQ95">
        <v>1.3921511304087257</v>
      </c>
      <c r="BR95" s="3">
        <f t="shared" si="24"/>
        <v>3025.9332674401148</v>
      </c>
      <c r="BS95" s="3">
        <f t="shared" si="25"/>
        <v>3105.5844156267353</v>
      </c>
      <c r="BT95" s="7">
        <f t="shared" si="19"/>
        <v>0.98512913668136337</v>
      </c>
      <c r="BU95" s="8">
        <f t="shared" si="20"/>
        <v>145.59949818544294</v>
      </c>
      <c r="BV95" s="9">
        <f t="shared" si="21"/>
        <v>158.61995324570924</v>
      </c>
      <c r="BW95" s="8">
        <f t="shared" si="22"/>
        <v>1.2683668900567695</v>
      </c>
      <c r="BX95" s="8">
        <f t="shared" si="13"/>
        <v>1.1461327553013549</v>
      </c>
      <c r="BY95" s="8">
        <f t="shared" si="14"/>
        <v>0.8964623717530299</v>
      </c>
      <c r="BZ95" s="8">
        <f t="shared" si="15"/>
        <v>0.72832796949532064</v>
      </c>
      <c r="CA95" s="7">
        <f t="shared" si="23"/>
        <v>2.8424965110261002</v>
      </c>
      <c r="CB95" s="3">
        <f t="shared" si="16"/>
        <v>84.585567401908094</v>
      </c>
      <c r="CC95" s="3">
        <f t="shared" si="17"/>
        <v>3.4717014004678837</v>
      </c>
      <c r="CD95" s="7">
        <f t="shared" si="18"/>
        <v>25.434886043249438</v>
      </c>
      <c r="CE95" s="6">
        <v>5.2190061371418945</v>
      </c>
      <c r="CF95" s="6">
        <v>31.155224205495351</v>
      </c>
      <c r="CG95" s="10">
        <v>-162.57437296063972</v>
      </c>
      <c r="CH95" s="5">
        <v>-512.69962099933218</v>
      </c>
      <c r="CI95" s="5">
        <v>4526.1791687011719</v>
      </c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</row>
    <row r="96" spans="1:107" x14ac:dyDescent="0.25">
      <c r="A96" t="s">
        <v>426</v>
      </c>
      <c r="B96" t="s">
        <v>396</v>
      </c>
      <c r="C96" t="s">
        <v>397</v>
      </c>
      <c r="D96" t="s">
        <v>79</v>
      </c>
      <c r="E96" s="15" t="s">
        <v>80</v>
      </c>
      <c r="F96" t="s">
        <v>97</v>
      </c>
      <c r="G96" s="6">
        <v>3.0453000000000001</v>
      </c>
      <c r="H96" s="6">
        <v>42.910200000000003</v>
      </c>
      <c r="I96" s="6">
        <v>3.73E-2</v>
      </c>
      <c r="J96" s="6">
        <v>53.743099999999998</v>
      </c>
      <c r="K96" s="6">
        <v>0.16880000000000001</v>
      </c>
      <c r="L96" s="6">
        <v>3.9600000000000003E-2</v>
      </c>
      <c r="M96" s="6">
        <v>0</v>
      </c>
      <c r="N96" s="6">
        <v>3.3E-3</v>
      </c>
      <c r="O96" s="6">
        <v>0</v>
      </c>
      <c r="P96" s="6">
        <v>0.14849999999999999</v>
      </c>
      <c r="Q96" s="6">
        <v>0.76880000000000004</v>
      </c>
      <c r="R96" s="6">
        <v>-1.2822864169912622</v>
      </c>
      <c r="S96" s="6">
        <v>-8.4169633286318747E-3</v>
      </c>
      <c r="T96" s="6">
        <v>99.574196619680109</v>
      </c>
      <c r="U96" s="6">
        <v>9.6484428799707906</v>
      </c>
      <c r="V96" s="6">
        <v>5.4837918250942919E-2</v>
      </c>
      <c r="W96" s="6">
        <v>9.8820053014864392E-3</v>
      </c>
      <c r="X96" s="6">
        <v>2.0809341404850055E-2</v>
      </c>
      <c r="Y96" s="6">
        <v>0</v>
      </c>
      <c r="Z96" s="6">
        <v>7.4695110261507713E-2</v>
      </c>
      <c r="AA96" s="6">
        <v>6.0868745494898118</v>
      </c>
      <c r="AB96" s="6">
        <v>0</v>
      </c>
      <c r="AC96" s="6">
        <v>7.7788409049002569E-4</v>
      </c>
      <c r="AD96" s="6">
        <v>1.6137469751634448</v>
      </c>
      <c r="AE96" s="6">
        <v>1.0592006219663091E-2</v>
      </c>
      <c r="AF96" s="6">
        <v>0.37566101861689211</v>
      </c>
      <c r="AG96" s="6">
        <v>9.8086672551895795</v>
      </c>
      <c r="AH96" s="6">
        <v>6.0876524335803017</v>
      </c>
      <c r="AI96" t="s">
        <v>427</v>
      </c>
      <c r="AJ96">
        <v>1132.9297571875125</v>
      </c>
      <c r="AK96">
        <v>186.86630830246492</v>
      </c>
      <c r="AL96" t="s">
        <v>428</v>
      </c>
      <c r="AM96" t="s">
        <v>429</v>
      </c>
      <c r="AN96">
        <v>351.54354080659868</v>
      </c>
      <c r="AO96">
        <v>234681.46682726787</v>
      </c>
      <c r="AP96" t="s">
        <v>430</v>
      </c>
      <c r="AQ96" t="s">
        <v>431</v>
      </c>
      <c r="AR96">
        <v>384076.17689015693</v>
      </c>
      <c r="AS96">
        <v>377674.61112522514</v>
      </c>
      <c r="AT96">
        <v>10.226840316465934</v>
      </c>
      <c r="AU96">
        <v>110.07372620060076</v>
      </c>
      <c r="AV96">
        <v>151.39617288095781</v>
      </c>
      <c r="AW96">
        <v>7209.082555845006</v>
      </c>
      <c r="AX96">
        <v>122.14637842892193</v>
      </c>
      <c r="AY96">
        <v>0.24225432200143945</v>
      </c>
      <c r="AZ96">
        <v>780.27768896925522</v>
      </c>
      <c r="BA96">
        <v>2073.1467852186606</v>
      </c>
      <c r="BB96">
        <v>285.90165939376976</v>
      </c>
      <c r="BC96">
        <v>1274.5852905576514</v>
      </c>
      <c r="BD96">
        <v>193.07059776286437</v>
      </c>
      <c r="BE96">
        <v>49.755541468478498</v>
      </c>
      <c r="BF96">
        <v>129.0623153031361</v>
      </c>
      <c r="BG96">
        <v>10.965299659608243</v>
      </c>
      <c r="BH96">
        <v>39.661450864072528</v>
      </c>
      <c r="BI96">
        <v>4.7944290224170123</v>
      </c>
      <c r="BJ96">
        <v>8.3382438323867856</v>
      </c>
      <c r="BK96">
        <v>0.72234705592494131</v>
      </c>
      <c r="BL96">
        <v>3.4601109031449289</v>
      </c>
      <c r="BM96">
        <v>0.32402306019074345</v>
      </c>
      <c r="BN96" t="s">
        <v>432</v>
      </c>
      <c r="BO96">
        <v>1.5331506382579372</v>
      </c>
      <c r="BP96">
        <v>3.1813089187613093</v>
      </c>
      <c r="BQ96">
        <v>0.53328298755242054</v>
      </c>
      <c r="BR96" s="3">
        <f t="shared" si="24"/>
        <v>4854.06578307156</v>
      </c>
      <c r="BS96" s="3">
        <f t="shared" si="25"/>
        <v>4976.2121615004817</v>
      </c>
      <c r="BT96" s="7">
        <f t="shared" si="19"/>
        <v>0.98593634543729924</v>
      </c>
      <c r="BU96" s="8">
        <f t="shared" si="20"/>
        <v>153.19221654701519</v>
      </c>
      <c r="BV96" s="9">
        <f t="shared" si="21"/>
        <v>157.36401769153412</v>
      </c>
      <c r="BW96" s="8">
        <f t="shared" si="22"/>
        <v>1.1804514796915433</v>
      </c>
      <c r="BX96" s="8">
        <f t="shared" si="13"/>
        <v>1.0619028995438731</v>
      </c>
      <c r="BY96" s="8">
        <f t="shared" si="14"/>
        <v>0.92777218251380256</v>
      </c>
      <c r="BZ96" s="8">
        <f t="shared" si="15"/>
        <v>0.73283145607155298</v>
      </c>
      <c r="CA96" s="7">
        <f t="shared" si="23"/>
        <v>1.6976467932221688</v>
      </c>
      <c r="CB96" s="3">
        <f t="shared" si="16"/>
        <v>59.02002702470655</v>
      </c>
      <c r="CC96" s="3">
        <f t="shared" si="17"/>
        <v>5.9655173576085501</v>
      </c>
      <c r="CD96" s="7">
        <f t="shared" si="18"/>
        <v>25.476730984609375</v>
      </c>
      <c r="CE96" s="6">
        <v>5.6654919563528034</v>
      </c>
      <c r="CF96" s="6">
        <v>31.952401060657216</v>
      </c>
      <c r="CG96" s="10">
        <v>-181.57845380173478</v>
      </c>
      <c r="CH96" s="5">
        <v>-549.06003103418334</v>
      </c>
      <c r="CI96" s="5">
        <v>7680.6967163085938</v>
      </c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</row>
    <row r="97" spans="1:107" x14ac:dyDescent="0.25">
      <c r="A97" t="s">
        <v>433</v>
      </c>
      <c r="B97" t="s">
        <v>396</v>
      </c>
      <c r="C97" t="s">
        <v>397</v>
      </c>
      <c r="D97" t="s">
        <v>68</v>
      </c>
      <c r="E97" s="15" t="s">
        <v>69</v>
      </c>
      <c r="F97" t="s">
        <v>97</v>
      </c>
      <c r="G97" s="6">
        <v>3.1928000000000001</v>
      </c>
      <c r="H97" s="6">
        <v>44.1145</v>
      </c>
      <c r="I97" s="6">
        <v>5.2400000000000002E-2</v>
      </c>
      <c r="J97" s="6">
        <v>55.150100000000002</v>
      </c>
      <c r="K97" s="6">
        <v>0.1547</v>
      </c>
      <c r="L97" s="6">
        <v>8.0699999999999994E-2</v>
      </c>
      <c r="M97" s="6">
        <v>0</v>
      </c>
      <c r="N97" s="6">
        <v>0</v>
      </c>
      <c r="O97" s="6">
        <v>0</v>
      </c>
      <c r="P97" s="6">
        <v>6.5699999999999995E-2</v>
      </c>
      <c r="Q97" s="6">
        <v>0.90049999999999997</v>
      </c>
      <c r="R97" s="6">
        <v>-1.3443943362459205</v>
      </c>
      <c r="S97" s="6">
        <v>-1.1824366713681242E-2</v>
      </c>
      <c r="T97" s="6">
        <v>102.35528129704039</v>
      </c>
      <c r="U97" s="6">
        <v>9.6361277070278923</v>
      </c>
      <c r="V97" s="6">
        <v>4.8912578466446338E-2</v>
      </c>
      <c r="W97" s="6">
        <v>2.0138328985604935E-2</v>
      </c>
      <c r="X97" s="6">
        <v>8.9602262870399994E-3</v>
      </c>
      <c r="Y97" s="6">
        <v>0</v>
      </c>
      <c r="Z97" s="6">
        <v>8.5149919471916399E-2</v>
      </c>
      <c r="AA97" s="6">
        <v>6.0902749542514218</v>
      </c>
      <c r="AB97" s="6">
        <v>0</v>
      </c>
      <c r="AC97" s="6">
        <v>0</v>
      </c>
      <c r="AD97" s="6">
        <v>1.6466405265101629</v>
      </c>
      <c r="AE97" s="6">
        <v>1.4481795441562254E-2</v>
      </c>
      <c r="AF97" s="6">
        <v>0.33887767804827484</v>
      </c>
      <c r="AG97" s="6">
        <v>9.7992887602389001</v>
      </c>
      <c r="AH97" s="6">
        <v>6.0902749542514218</v>
      </c>
      <c r="AI97" t="s">
        <v>434</v>
      </c>
      <c r="AJ97">
        <v>1316.1399935828174</v>
      </c>
      <c r="AK97">
        <v>397.97255525172238</v>
      </c>
      <c r="AL97" t="s">
        <v>435</v>
      </c>
      <c r="AM97" t="s">
        <v>436</v>
      </c>
      <c r="AN97">
        <v>193.03004781378519</v>
      </c>
      <c r="AO97">
        <v>244042.84760192654</v>
      </c>
      <c r="AP97">
        <v>106.37180014744295</v>
      </c>
      <c r="AQ97">
        <v>269.76337381341591</v>
      </c>
      <c r="AR97">
        <v>394153.35235378036</v>
      </c>
      <c r="AS97">
        <v>388546.03639494209</v>
      </c>
      <c r="AT97">
        <v>11.238355731435393</v>
      </c>
      <c r="AU97">
        <v>145.38474511634647</v>
      </c>
      <c r="AV97">
        <v>342.40252775041347</v>
      </c>
      <c r="AW97">
        <v>7239.491881016982</v>
      </c>
      <c r="AX97">
        <v>93.691507997871966</v>
      </c>
      <c r="AY97">
        <v>1.3327410504999386</v>
      </c>
      <c r="AZ97">
        <v>553.38480420067538</v>
      </c>
      <c r="BA97">
        <v>1613.189920988912</v>
      </c>
      <c r="BB97">
        <v>210.52040144077924</v>
      </c>
      <c r="BC97">
        <v>944.78757287947781</v>
      </c>
      <c r="BD97">
        <v>143.19629280190236</v>
      </c>
      <c r="BE97">
        <v>35.380758574715955</v>
      </c>
      <c r="BF97">
        <v>91.308154883716441</v>
      </c>
      <c r="BG97">
        <v>7.8812730748456667</v>
      </c>
      <c r="BH97">
        <v>30.656972947257113</v>
      </c>
      <c r="BI97">
        <v>3.715071871305708</v>
      </c>
      <c r="BJ97">
        <v>7.2807606710623212</v>
      </c>
      <c r="BK97">
        <v>0.59696772224551442</v>
      </c>
      <c r="BL97">
        <v>2.8157514619036439</v>
      </c>
      <c r="BM97">
        <v>0.32251322873832639</v>
      </c>
      <c r="BN97" t="s">
        <v>437</v>
      </c>
      <c r="BO97">
        <v>1.9109799348638461</v>
      </c>
      <c r="BP97">
        <v>4.1029166165267297</v>
      </c>
      <c r="BQ97">
        <v>1.0798165267996562</v>
      </c>
      <c r="BR97" s="3">
        <f t="shared" si="24"/>
        <v>3645.0372167475371</v>
      </c>
      <c r="BS97" s="3">
        <f t="shared" si="25"/>
        <v>3738.7287247454092</v>
      </c>
      <c r="BT97" s="7">
        <f t="shared" si="19"/>
        <v>0.98538579778208946</v>
      </c>
      <c r="BU97" s="8">
        <f t="shared" si="20"/>
        <v>133.50896868061849</v>
      </c>
      <c r="BV97" s="9">
        <f t="shared" si="21"/>
        <v>150.47230827059059</v>
      </c>
      <c r="BW97" s="8">
        <f t="shared" si="22"/>
        <v>1.1294341398812282</v>
      </c>
      <c r="BX97" s="8">
        <f t="shared" si="13"/>
        <v>1.1434376209162733</v>
      </c>
      <c r="BY97" s="8">
        <f t="shared" si="14"/>
        <v>0.91076043504222082</v>
      </c>
      <c r="BZ97" s="8">
        <f t="shared" si="15"/>
        <v>0.72610463081714161</v>
      </c>
      <c r="CA97" s="7">
        <f t="shared" si="23"/>
        <v>2.7373749215107712</v>
      </c>
      <c r="CB97" s="3">
        <f t="shared" si="16"/>
        <v>77.269456279659991</v>
      </c>
      <c r="CC97" s="3">
        <f t="shared" si="17"/>
        <v>3.7996423602506728</v>
      </c>
      <c r="CD97" s="7">
        <f t="shared" si="18"/>
        <v>25.219298910882962</v>
      </c>
      <c r="CE97" s="6">
        <v>5.4174420886432619</v>
      </c>
      <c r="CF97" s="6">
        <v>30.944898562983422</v>
      </c>
      <c r="CG97" s="10">
        <v>-164.76969951634544</v>
      </c>
      <c r="CH97" s="5">
        <v>-752.98416548922251</v>
      </c>
      <c r="CI97" s="5">
        <v>6611.9911804199219</v>
      </c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</row>
    <row r="98" spans="1:107" x14ac:dyDescent="0.25">
      <c r="A98" t="s">
        <v>438</v>
      </c>
      <c r="B98" t="s">
        <v>396</v>
      </c>
      <c r="C98" t="s">
        <v>397</v>
      </c>
      <c r="D98" t="s">
        <v>79</v>
      </c>
      <c r="E98" s="15" t="s">
        <v>80</v>
      </c>
      <c r="F98" t="s">
        <v>97</v>
      </c>
      <c r="G98" s="6">
        <v>3.5217000000000001</v>
      </c>
      <c r="H98" s="6">
        <v>42.618200000000002</v>
      </c>
      <c r="I98" s="6">
        <v>5.1000000000000004E-3</v>
      </c>
      <c r="J98" s="6">
        <v>55.747</v>
      </c>
      <c r="K98" s="6">
        <v>0.18099999999999999</v>
      </c>
      <c r="L98" s="6">
        <v>2.0799999999999999E-2</v>
      </c>
      <c r="M98" s="6">
        <v>0</v>
      </c>
      <c r="N98" s="6">
        <v>2.8299999999999999E-2</v>
      </c>
      <c r="O98" s="6">
        <v>0</v>
      </c>
      <c r="P98" s="6">
        <v>0</v>
      </c>
      <c r="Q98" s="6">
        <v>0.8145</v>
      </c>
      <c r="R98" s="6">
        <v>-1.4828844694178334</v>
      </c>
      <c r="S98" s="6">
        <v>-1.1508448519040903E-3</v>
      </c>
      <c r="T98" s="6">
        <v>101.45266468573026</v>
      </c>
      <c r="U98" s="6">
        <v>9.909537985947674</v>
      </c>
      <c r="V98" s="6">
        <v>5.8221646328064681E-2</v>
      </c>
      <c r="W98" s="6">
        <v>5.1905482391645941E-3</v>
      </c>
      <c r="X98" s="6">
        <v>0</v>
      </c>
      <c r="Y98" s="6">
        <v>0</v>
      </c>
      <c r="Z98" s="6">
        <v>7.835510123630185E-2</v>
      </c>
      <c r="AA98" s="6">
        <v>5.9858565497656464</v>
      </c>
      <c r="AB98" s="6">
        <v>0</v>
      </c>
      <c r="AC98" s="6">
        <v>6.6051817807747564E-3</v>
      </c>
      <c r="AD98" s="6">
        <v>1.8478006071161563</v>
      </c>
      <c r="AE98" s="6">
        <v>1.4339597485592309E-3</v>
      </c>
      <c r="AF98" s="6">
        <v>0.15076543313528443</v>
      </c>
      <c r="AG98" s="6">
        <v>10.051305281751205</v>
      </c>
      <c r="AH98" s="6">
        <v>5.9924617315464213</v>
      </c>
      <c r="AI98" t="s">
        <v>439</v>
      </c>
      <c r="AJ98">
        <v>1221.4939338233494</v>
      </c>
      <c r="AK98">
        <v>186.97791180857462</v>
      </c>
      <c r="AL98" t="s">
        <v>440</v>
      </c>
      <c r="AM98" t="s">
        <v>441</v>
      </c>
      <c r="AN98">
        <v>312.4803634867946</v>
      </c>
      <c r="AO98">
        <v>221136.99006121099</v>
      </c>
      <c r="AP98">
        <v>207.75485259801755</v>
      </c>
      <c r="AQ98">
        <v>403.01078895342653</v>
      </c>
      <c r="AR98">
        <v>398441.51212553499</v>
      </c>
      <c r="AS98">
        <v>383436.84881419531</v>
      </c>
      <c r="AT98">
        <v>10.280148018685191</v>
      </c>
      <c r="AU98">
        <v>94.034126787222277</v>
      </c>
      <c r="AV98">
        <v>155.13403647574651</v>
      </c>
      <c r="AW98">
        <v>6519.5027640844582</v>
      </c>
      <c r="AX98">
        <v>109.01410454021703</v>
      </c>
      <c r="AY98">
        <v>0.36180418737193498</v>
      </c>
      <c r="AZ98">
        <v>725.28210749654374</v>
      </c>
      <c r="BA98">
        <v>2038.3309574153075</v>
      </c>
      <c r="BB98">
        <v>265.41293073156845</v>
      </c>
      <c r="BC98">
        <v>1144.6945641031487</v>
      </c>
      <c r="BD98">
        <v>164.18774845570039</v>
      </c>
      <c r="BE98">
        <v>39.429252460477628</v>
      </c>
      <c r="BF98">
        <v>104.12281141083321</v>
      </c>
      <c r="BG98">
        <v>9.4885376736905318</v>
      </c>
      <c r="BH98">
        <v>36.663281896660003</v>
      </c>
      <c r="BI98">
        <v>4.3813987714760421</v>
      </c>
      <c r="BJ98">
        <v>8.5082997175725392</v>
      </c>
      <c r="BK98">
        <v>0.75881019634928115</v>
      </c>
      <c r="BL98">
        <v>3.0589075625074371</v>
      </c>
      <c r="BM98">
        <v>0.29627621922016983</v>
      </c>
      <c r="BN98" t="s">
        <v>442</v>
      </c>
      <c r="BO98">
        <v>1.505706938433808</v>
      </c>
      <c r="BP98">
        <v>3.634129469399618</v>
      </c>
      <c r="BQ98">
        <v>0.89286235094312749</v>
      </c>
      <c r="BR98" s="3">
        <f t="shared" si="24"/>
        <v>4544.6158841110555</v>
      </c>
      <c r="BS98" s="3">
        <f t="shared" si="25"/>
        <v>4653.6299886512725</v>
      </c>
      <c r="BT98" s="7">
        <f t="shared" si="19"/>
        <v>0.98610322332008737</v>
      </c>
      <c r="BU98" s="8">
        <f t="shared" si="20"/>
        <v>161.07129133534917</v>
      </c>
      <c r="BV98" s="9">
        <f t="shared" si="21"/>
        <v>175.01438602057914</v>
      </c>
      <c r="BW98" s="8">
        <f t="shared" si="22"/>
        <v>1.2217580164021451</v>
      </c>
      <c r="BX98" s="8">
        <f t="shared" si="13"/>
        <v>1.1239522638572021</v>
      </c>
      <c r="BY98" s="8">
        <f t="shared" si="14"/>
        <v>0.88763192375999922</v>
      </c>
      <c r="BZ98" s="8">
        <f t="shared" si="15"/>
        <v>0.71257444865377906</v>
      </c>
      <c r="CA98" s="7">
        <f t="shared" si="23"/>
        <v>1.9884048291495584</v>
      </c>
      <c r="CB98" s="3">
        <f t="shared" si="16"/>
        <v>59.804213331673154</v>
      </c>
      <c r="CC98" s="3">
        <f t="shared" si="17"/>
        <v>4.0702012640144352</v>
      </c>
      <c r="CD98" s="7">
        <f t="shared" si="18"/>
        <v>24.881119073188458</v>
      </c>
      <c r="CE98" s="6">
        <v>5.5804680077784008</v>
      </c>
      <c r="CF98" s="6">
        <v>31.858945961064013</v>
      </c>
      <c r="CG98" s="10">
        <v>-169.44482682274372</v>
      </c>
      <c r="CH98" s="5">
        <v>-477.70416195303187</v>
      </c>
      <c r="CI98" s="5">
        <v>567.64712524414063</v>
      </c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</row>
    <row r="99" spans="1:107" x14ac:dyDescent="0.25">
      <c r="A99" t="s">
        <v>443</v>
      </c>
      <c r="B99" t="s">
        <v>396</v>
      </c>
      <c r="C99" t="s">
        <v>397</v>
      </c>
      <c r="D99" t="s">
        <v>68</v>
      </c>
      <c r="E99" s="15" t="s">
        <v>235</v>
      </c>
      <c r="F99" t="s">
        <v>97</v>
      </c>
      <c r="G99" s="6">
        <v>2.5979000000000001</v>
      </c>
      <c r="H99" s="6">
        <v>42.683900000000001</v>
      </c>
      <c r="I99" s="6">
        <v>0</v>
      </c>
      <c r="J99" s="6">
        <v>54.0197</v>
      </c>
      <c r="K99" s="6">
        <v>0.18260000000000001</v>
      </c>
      <c r="L99" s="6">
        <v>8.1100000000000005E-2</v>
      </c>
      <c r="M99" s="6">
        <v>0</v>
      </c>
      <c r="N99" s="6">
        <v>0</v>
      </c>
      <c r="O99" s="6">
        <v>0</v>
      </c>
      <c r="P99" s="6">
        <v>0.19800000000000001</v>
      </c>
      <c r="Q99" s="6">
        <v>0.76080000000000003</v>
      </c>
      <c r="R99" s="6">
        <v>-1.0938994130961155</v>
      </c>
      <c r="S99" s="6">
        <v>0</v>
      </c>
      <c r="T99" s="6">
        <v>99.43010058690389</v>
      </c>
      <c r="U99" s="6">
        <v>9.7032951830752161</v>
      </c>
      <c r="V99" s="6">
        <v>5.9352887151076041E-2</v>
      </c>
      <c r="W99" s="6">
        <v>2.0238147220973491E-2</v>
      </c>
      <c r="X99" s="6">
        <v>2.7760650013642717E-2</v>
      </c>
      <c r="Y99" s="6">
        <v>0</v>
      </c>
      <c r="Z99" s="6">
        <v>7.3957438454832811E-2</v>
      </c>
      <c r="AA99" s="6">
        <v>6.058016681667552</v>
      </c>
      <c r="AB99" s="6">
        <v>0</v>
      </c>
      <c r="AC99" s="6">
        <v>0</v>
      </c>
      <c r="AD99" s="6">
        <v>1.3774008526330084</v>
      </c>
      <c r="AE99" s="6">
        <v>0</v>
      </c>
      <c r="AF99" s="6">
        <v>0.62259914736699162</v>
      </c>
      <c r="AG99" s="6">
        <v>9.8846043059157438</v>
      </c>
      <c r="AH99" s="6">
        <v>6.058016681667552</v>
      </c>
      <c r="AI99" t="s">
        <v>444</v>
      </c>
      <c r="AJ99">
        <v>1347.6807122148286</v>
      </c>
      <c r="AK99">
        <v>422.81334695800035</v>
      </c>
      <c r="AL99" t="s">
        <v>445</v>
      </c>
      <c r="AM99" t="s">
        <v>446</v>
      </c>
      <c r="AN99">
        <v>178.31719381427718</v>
      </c>
      <c r="AO99">
        <v>235813.16012071891</v>
      </c>
      <c r="AP99">
        <v>82.506919978377127</v>
      </c>
      <c r="AQ99">
        <v>285.86310012229126</v>
      </c>
      <c r="AR99">
        <v>386077.31811697577</v>
      </c>
      <c r="AS99">
        <v>376388.99656617042</v>
      </c>
      <c r="AT99">
        <v>10.455735686967182</v>
      </c>
      <c r="AU99">
        <v>149.67222687979711</v>
      </c>
      <c r="AV99">
        <v>380.7059780171906</v>
      </c>
      <c r="AW99">
        <v>6882.047631773079</v>
      </c>
      <c r="AX99">
        <v>84.778843617473058</v>
      </c>
      <c r="AY99">
        <v>1.5703511310220828</v>
      </c>
      <c r="AZ99">
        <v>486.83800653969757</v>
      </c>
      <c r="BA99">
        <v>1413.5079585507458</v>
      </c>
      <c r="BB99">
        <v>181.53316732015821</v>
      </c>
      <c r="BC99">
        <v>819.21987340076601</v>
      </c>
      <c r="BD99">
        <v>124.75815528724843</v>
      </c>
      <c r="BE99">
        <v>30.989856089698733</v>
      </c>
      <c r="BF99">
        <v>80.417354688187601</v>
      </c>
      <c r="BG99">
        <v>7.0554303004978847</v>
      </c>
      <c r="BH99">
        <v>27.43226775829201</v>
      </c>
      <c r="BI99">
        <v>3.3397606095312375</v>
      </c>
      <c r="BJ99">
        <v>6.4916470294345023</v>
      </c>
      <c r="BK99">
        <v>0.54218836888493227</v>
      </c>
      <c r="BL99">
        <v>2.6027459986551627</v>
      </c>
      <c r="BM99">
        <v>0.29020285270520918</v>
      </c>
      <c r="BN99" t="s">
        <v>447</v>
      </c>
      <c r="BO99">
        <v>1.9807102071122131</v>
      </c>
      <c r="BP99">
        <v>4.4653056836113061</v>
      </c>
      <c r="BQ99">
        <v>1.3493399516064128</v>
      </c>
      <c r="BR99" s="3">
        <f t="shared" si="24"/>
        <v>3185.0186147945033</v>
      </c>
      <c r="BS99" s="3">
        <f t="shared" si="25"/>
        <v>3269.7974584119765</v>
      </c>
      <c r="BT99" s="7">
        <f t="shared" si="19"/>
        <v>0.98500660476639557</v>
      </c>
      <c r="BU99" s="8">
        <f t="shared" si="20"/>
        <v>127.06625141648222</v>
      </c>
      <c r="BV99" s="9">
        <f t="shared" si="21"/>
        <v>142.63689361683171</v>
      </c>
      <c r="BW99" s="8">
        <f t="shared" si="22"/>
        <v>1.1459135378576779</v>
      </c>
      <c r="BX99" s="8">
        <f t="shared" si="13"/>
        <v>1.1503121695780978</v>
      </c>
      <c r="BY99" s="8">
        <f t="shared" si="14"/>
        <v>0.91068436873907599</v>
      </c>
      <c r="BZ99" s="8">
        <f t="shared" si="15"/>
        <v>0.73215216948776696</v>
      </c>
      <c r="CA99" s="7">
        <f t="shared" si="23"/>
        <v>2.8249285506894002</v>
      </c>
      <c r="CB99" s="3">
        <f t="shared" si="16"/>
        <v>81.176474437717829</v>
      </c>
      <c r="CC99" s="3">
        <f t="shared" si="17"/>
        <v>3.309251814781947</v>
      </c>
      <c r="CD99" s="7">
        <f t="shared" si="18"/>
        <v>25.384706728837209</v>
      </c>
      <c r="CE99" s="6">
        <v>5.2990276813546915</v>
      </c>
      <c r="CF99" s="6">
        <v>30.686217993927137</v>
      </c>
      <c r="CG99" s="10">
        <v>-162.49102619244161</v>
      </c>
      <c r="CH99" s="5">
        <v>-718.84951688371621</v>
      </c>
      <c r="CI99" s="5">
        <v>6562.6158447265625</v>
      </c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</row>
    <row r="100" spans="1:107" x14ac:dyDescent="0.25">
      <c r="A100" t="s">
        <v>448</v>
      </c>
      <c r="B100" t="s">
        <v>396</v>
      </c>
      <c r="C100" t="s">
        <v>397</v>
      </c>
      <c r="D100" t="s">
        <v>68</v>
      </c>
      <c r="E100" s="15" t="s">
        <v>235</v>
      </c>
      <c r="F100" t="s">
        <v>97</v>
      </c>
      <c r="G100" s="6">
        <v>2.7477</v>
      </c>
      <c r="H100" s="6">
        <v>42.207500000000003</v>
      </c>
      <c r="I100" s="6">
        <v>1.9E-3</v>
      </c>
      <c r="J100" s="6">
        <v>54.5901</v>
      </c>
      <c r="K100" s="6">
        <v>0.20069999999999999</v>
      </c>
      <c r="L100" s="6">
        <v>7.2999999999999995E-2</v>
      </c>
      <c r="M100" s="6">
        <v>0</v>
      </c>
      <c r="N100" s="6">
        <v>2.5000000000000001E-3</v>
      </c>
      <c r="O100" s="6">
        <v>1.3299999999999999E-2</v>
      </c>
      <c r="P100" s="6">
        <v>0.1154</v>
      </c>
      <c r="Q100" s="6">
        <v>0.77200000000000002</v>
      </c>
      <c r="R100" s="6">
        <v>-1.1569757948205073</v>
      </c>
      <c r="S100" s="6">
        <v>-4.2874612129760226E-4</v>
      </c>
      <c r="T100" s="6">
        <v>99.566595459058192</v>
      </c>
      <c r="U100" s="6">
        <v>9.8345033544592102</v>
      </c>
      <c r="V100" s="6">
        <v>6.5427438296870713E-2</v>
      </c>
      <c r="W100" s="6">
        <v>1.8216827954760352E-2</v>
      </c>
      <c r="X100" s="6">
        <v>1.6227130064256346E-2</v>
      </c>
      <c r="Y100" s="6">
        <v>1.8940994886792728E-3</v>
      </c>
      <c r="Z100" s="6">
        <v>7.5266223352735487E-2</v>
      </c>
      <c r="AA100" s="6">
        <v>6.0079660237613419</v>
      </c>
      <c r="AB100" s="6">
        <v>0</v>
      </c>
      <c r="AC100" s="6">
        <v>5.913505221262264E-4</v>
      </c>
      <c r="AD100" s="6">
        <v>1.4610958224087687</v>
      </c>
      <c r="AE100" s="6">
        <v>5.4141093467100117E-4</v>
      </c>
      <c r="AF100" s="6">
        <v>0.53836276665656035</v>
      </c>
      <c r="AG100" s="6">
        <v>10.011535073616512</v>
      </c>
      <c r="AH100" s="6">
        <v>6.0085573742834679</v>
      </c>
      <c r="AI100" t="s">
        <v>449</v>
      </c>
      <c r="AJ100">
        <v>1351.0324900680127</v>
      </c>
      <c r="AK100">
        <v>329.60488938927938</v>
      </c>
      <c r="AL100" t="s">
        <v>450</v>
      </c>
      <c r="AM100" t="s">
        <v>451</v>
      </c>
      <c r="AN100">
        <v>153.27982229758433</v>
      </c>
      <c r="AO100">
        <v>213360.15915527588</v>
      </c>
      <c r="AP100">
        <v>110.32216503407078</v>
      </c>
      <c r="AQ100">
        <v>278.22664584068542</v>
      </c>
      <c r="AR100">
        <v>390151.06990014267</v>
      </c>
      <c r="AS100">
        <v>394823.31597596884</v>
      </c>
      <c r="AT100">
        <v>10.433820075161638</v>
      </c>
      <c r="AU100">
        <v>129.82750753455889</v>
      </c>
      <c r="AV100">
        <v>271.41665666245126</v>
      </c>
      <c r="AW100">
        <v>6450.0115424585865</v>
      </c>
      <c r="AX100">
        <v>88.55686881705968</v>
      </c>
      <c r="AY100">
        <v>0.85658884045059536</v>
      </c>
      <c r="AZ100">
        <v>581.82950604312668</v>
      </c>
      <c r="BA100">
        <v>1738.7431128804026</v>
      </c>
      <c r="BB100">
        <v>228.63496937364587</v>
      </c>
      <c r="BC100">
        <v>1009.6293366971186</v>
      </c>
      <c r="BD100">
        <v>145.61870951781196</v>
      </c>
      <c r="BE100">
        <v>33.764699989460617</v>
      </c>
      <c r="BF100">
        <v>86.022714398066796</v>
      </c>
      <c r="BG100">
        <v>7.5855925929249182</v>
      </c>
      <c r="BH100">
        <v>30.520687632274512</v>
      </c>
      <c r="BI100">
        <v>3.9444486560949481</v>
      </c>
      <c r="BJ100">
        <v>7.6603802760608826</v>
      </c>
      <c r="BK100">
        <v>0.64377072234783361</v>
      </c>
      <c r="BL100">
        <v>2.9112157413694959</v>
      </c>
      <c r="BM100">
        <v>0.2956637611041687</v>
      </c>
      <c r="BN100" t="s">
        <v>452</v>
      </c>
      <c r="BO100">
        <v>1.6730547243437244</v>
      </c>
      <c r="BP100">
        <v>4.05260292862285</v>
      </c>
      <c r="BQ100">
        <v>1.2116512895407565</v>
      </c>
      <c r="BR100" s="3">
        <f t="shared" si="24"/>
        <v>3877.8048082818104</v>
      </c>
      <c r="BS100" s="3">
        <f t="shared" si="25"/>
        <v>3966.3616770988701</v>
      </c>
      <c r="BT100" s="7">
        <f t="shared" si="19"/>
        <v>0.98618760818806928</v>
      </c>
      <c r="BU100" s="8">
        <f t="shared" si="20"/>
        <v>135.76845652544881</v>
      </c>
      <c r="BV100" s="9">
        <f t="shared" si="21"/>
        <v>156.86513710112828</v>
      </c>
      <c r="BW100" s="8">
        <f t="shared" si="22"/>
        <v>1.1112240555903312</v>
      </c>
      <c r="BX100" s="8">
        <f t="shared" si="13"/>
        <v>1.1533308544590477</v>
      </c>
      <c r="BY100" s="8">
        <f t="shared" si="14"/>
        <v>0.88798457460181179</v>
      </c>
      <c r="BZ100" s="8">
        <f t="shared" si="15"/>
        <v>0.66204632298311639</v>
      </c>
      <c r="CA100" s="7">
        <f t="shared" si="23"/>
        <v>2.5387908591061996</v>
      </c>
      <c r="CB100" s="3">
        <f t="shared" si="16"/>
        <v>72.834683843474494</v>
      </c>
      <c r="CC100" s="3">
        <f t="shared" si="17"/>
        <v>3.3446941076247101</v>
      </c>
      <c r="CD100" s="7">
        <f t="shared" si="18"/>
        <v>22.451013192990082</v>
      </c>
      <c r="CE100" s="6">
        <v>5.4421408168610919</v>
      </c>
      <c r="CF100" s="6">
        <v>31.314463419227806</v>
      </c>
      <c r="CG100" s="10">
        <v>-161.79587489338212</v>
      </c>
      <c r="CH100" s="5">
        <v>-739.99526377466464</v>
      </c>
      <c r="CI100" s="5">
        <v>536.74386596679688</v>
      </c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</row>
    <row r="101" spans="1:107" x14ac:dyDescent="0.25">
      <c r="A101" t="s">
        <v>453</v>
      </c>
      <c r="B101" t="s">
        <v>396</v>
      </c>
      <c r="C101" t="s">
        <v>397</v>
      </c>
      <c r="D101" t="s">
        <v>68</v>
      </c>
      <c r="E101" s="15" t="s">
        <v>69</v>
      </c>
      <c r="F101" t="s">
        <v>97</v>
      </c>
      <c r="G101" s="6">
        <v>2.9836999999999998</v>
      </c>
      <c r="H101" s="6">
        <v>43.435699999999997</v>
      </c>
      <c r="I101" s="6">
        <v>2.93E-2</v>
      </c>
      <c r="J101" s="6">
        <v>55.2121</v>
      </c>
      <c r="K101" s="6">
        <v>0.16800000000000001</v>
      </c>
      <c r="L101" s="6">
        <v>8.9399999999999993E-2</v>
      </c>
      <c r="M101" s="6">
        <v>0</v>
      </c>
      <c r="N101" s="6">
        <v>0</v>
      </c>
      <c r="O101" s="6">
        <v>0</v>
      </c>
      <c r="P101" s="6">
        <v>0</v>
      </c>
      <c r="Q101" s="6">
        <v>0.87019999999999997</v>
      </c>
      <c r="R101" s="6">
        <v>-1.2563484656279607</v>
      </c>
      <c r="S101" s="6">
        <v>-6.6117165021156547E-3</v>
      </c>
      <c r="T101" s="6">
        <v>101.52543981786991</v>
      </c>
      <c r="U101" s="6">
        <v>9.7369519167318828</v>
      </c>
      <c r="V101" s="6">
        <v>5.3613238598414603E-2</v>
      </c>
      <c r="W101" s="6">
        <v>2.2309375604870896E-2</v>
      </c>
      <c r="X101" s="6">
        <v>0</v>
      </c>
      <c r="Y101" s="6">
        <v>0</v>
      </c>
      <c r="Z101" s="6">
        <v>8.3052387204859274E-2</v>
      </c>
      <c r="AA101" s="6">
        <v>6.0525011448375174</v>
      </c>
      <c r="AB101" s="6">
        <v>0</v>
      </c>
      <c r="AC101" s="6">
        <v>0</v>
      </c>
      <c r="AD101" s="6">
        <v>1.5531548461185312</v>
      </c>
      <c r="AE101" s="6">
        <v>8.1731836721942105E-3</v>
      </c>
      <c r="AF101" s="6">
        <v>0.43867197020927462</v>
      </c>
      <c r="AG101" s="6">
        <v>9.8959269181400273</v>
      </c>
      <c r="AH101" s="6">
        <v>6.0525011448375174</v>
      </c>
      <c r="AI101" t="s">
        <v>454</v>
      </c>
      <c r="AJ101">
        <v>1335.0785617241336</v>
      </c>
      <c r="AK101">
        <v>376.45224040564113</v>
      </c>
      <c r="AL101" t="s">
        <v>455</v>
      </c>
      <c r="AM101" t="s">
        <v>456</v>
      </c>
      <c r="AN101">
        <v>200.2225308098887</v>
      </c>
      <c r="AO101">
        <v>211855.88934573624</v>
      </c>
      <c r="AP101">
        <v>43.421879739747787</v>
      </c>
      <c r="AQ101">
        <v>270.9588271795501</v>
      </c>
      <c r="AR101">
        <v>394582.16833095578</v>
      </c>
      <c r="AS101">
        <v>386400.12544721877</v>
      </c>
      <c r="AT101">
        <v>9.9068921509937393</v>
      </c>
      <c r="AU101">
        <v>128.37643859086899</v>
      </c>
      <c r="AV101">
        <v>306.43635290255634</v>
      </c>
      <c r="AW101">
        <v>6013.3886196896356</v>
      </c>
      <c r="AX101">
        <v>76.950759232924142</v>
      </c>
      <c r="AY101">
        <v>1.2978272353823339</v>
      </c>
      <c r="AZ101">
        <v>491.07957125672368</v>
      </c>
      <c r="BA101">
        <v>1473.1495370839457</v>
      </c>
      <c r="BB101">
        <v>189.52548203502383</v>
      </c>
      <c r="BC101">
        <v>795.30993765451524</v>
      </c>
      <c r="BD101">
        <v>115.57648498517855</v>
      </c>
      <c r="BE101">
        <v>27.617135429017036</v>
      </c>
      <c r="BF101">
        <v>71.478258861047749</v>
      </c>
      <c r="BG101">
        <v>6.6559634965218386</v>
      </c>
      <c r="BH101">
        <v>26.865554095062031</v>
      </c>
      <c r="BI101">
        <v>3.4164777183592157</v>
      </c>
      <c r="BJ101">
        <v>6.6309259553243347</v>
      </c>
      <c r="BK101">
        <v>0.53631088809219241</v>
      </c>
      <c r="BL101">
        <v>2.407403014833704</v>
      </c>
      <c r="BM101">
        <v>0.23940240587490358</v>
      </c>
      <c r="BN101" t="s">
        <v>457</v>
      </c>
      <c r="BO101">
        <v>1.5710296997170046</v>
      </c>
      <c r="BP101">
        <v>2.8409625735762503</v>
      </c>
      <c r="BQ101">
        <v>0.66509939914103255</v>
      </c>
      <c r="BR101" s="3">
        <f t="shared" si="24"/>
        <v>3210.4884448795201</v>
      </c>
      <c r="BS101" s="3">
        <f t="shared" si="25"/>
        <v>3287.4392041124443</v>
      </c>
      <c r="BT101" s="7">
        <f t="shared" si="19"/>
        <v>0.98543771816134895</v>
      </c>
      <c r="BU101" s="8">
        <f t="shared" si="20"/>
        <v>138.57363137238389</v>
      </c>
      <c r="BV101" s="9">
        <f t="shared" si="21"/>
        <v>160.71759874795799</v>
      </c>
      <c r="BW101" s="8">
        <f t="shared" si="22"/>
        <v>1.1906477974869847</v>
      </c>
      <c r="BX101" s="8">
        <f t="shared" si="13"/>
        <v>1.1682203877824862</v>
      </c>
      <c r="BY101" s="8">
        <f t="shared" si="14"/>
        <v>0.89436458273403097</v>
      </c>
      <c r="BZ101" s="8">
        <f t="shared" si="15"/>
        <v>0.6602705266501131</v>
      </c>
      <c r="CA101" s="7">
        <f t="shared" si="23"/>
        <v>2.932409128480193</v>
      </c>
      <c r="CB101" s="3">
        <f t="shared" si="16"/>
        <v>78.145929678062856</v>
      </c>
      <c r="CC101" s="3">
        <f t="shared" si="17"/>
        <v>4.2714857016038765</v>
      </c>
      <c r="CD101" s="7">
        <f t="shared" si="18"/>
        <v>22.523419022876055</v>
      </c>
      <c r="CE101" s="6">
        <v>5.2646131647291234</v>
      </c>
      <c r="CF101" s="6">
        <v>31.213718282579983</v>
      </c>
      <c r="CG101" s="10">
        <v>-162.40748359795748</v>
      </c>
      <c r="CH101" s="5">
        <v>-547.23196848212683</v>
      </c>
      <c r="CI101" s="5">
        <v>-1199.4640808105469</v>
      </c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</row>
    <row r="102" spans="1:107" x14ac:dyDescent="0.25">
      <c r="A102" t="s">
        <v>458</v>
      </c>
      <c r="B102" t="s">
        <v>396</v>
      </c>
      <c r="C102" t="s">
        <v>397</v>
      </c>
      <c r="D102" t="s">
        <v>76</v>
      </c>
      <c r="E102" s="15" t="s">
        <v>77</v>
      </c>
      <c r="F102" t="s">
        <v>97</v>
      </c>
      <c r="G102" s="6">
        <v>2.8689</v>
      </c>
      <c r="H102" s="6">
        <v>42.159199999999998</v>
      </c>
      <c r="I102" s="6">
        <v>2.5600000000000001E-2</v>
      </c>
      <c r="J102" s="6">
        <v>54.879100000000001</v>
      </c>
      <c r="K102" s="6">
        <v>0.15179999999999999</v>
      </c>
      <c r="L102" s="6">
        <v>3.9100000000000003E-2</v>
      </c>
      <c r="M102" s="6">
        <v>0</v>
      </c>
      <c r="N102" s="6">
        <v>0</v>
      </c>
      <c r="O102" s="6">
        <v>7.9799999999999996E-2</v>
      </c>
      <c r="P102" s="6">
        <v>0</v>
      </c>
      <c r="Q102" s="6">
        <v>0.78029999999999999</v>
      </c>
      <c r="R102" s="6">
        <v>-1.2080095562690809</v>
      </c>
      <c r="S102" s="6">
        <v>-5.7767898448519046E-3</v>
      </c>
      <c r="T102" s="6">
        <v>99.770013653886068</v>
      </c>
      <c r="U102" s="6">
        <v>9.8821092045464898</v>
      </c>
      <c r="V102" s="6">
        <v>4.946390974740858E-2</v>
      </c>
      <c r="W102" s="6">
        <v>9.757232507275752E-3</v>
      </c>
      <c r="X102" s="6">
        <v>0</v>
      </c>
      <c r="Y102" s="6">
        <v>1.1359472452062839E-2</v>
      </c>
      <c r="Z102" s="6">
        <v>7.6041129109529149E-2</v>
      </c>
      <c r="AA102" s="6">
        <v>5.9983848409435394</v>
      </c>
      <c r="AB102" s="6">
        <v>0</v>
      </c>
      <c r="AC102" s="6">
        <v>0</v>
      </c>
      <c r="AD102" s="6">
        <v>1.5248563099100241</v>
      </c>
      <c r="AE102" s="6">
        <v>7.2915106189502185E-3</v>
      </c>
      <c r="AF102" s="6">
        <v>0.4678521794710257</v>
      </c>
      <c r="AG102" s="6">
        <v>10.028730948362766</v>
      </c>
      <c r="AH102" s="6">
        <v>5.9983848409435394</v>
      </c>
      <c r="AI102" t="s">
        <v>459</v>
      </c>
      <c r="AJ102">
        <v>1180.7902030804023</v>
      </c>
      <c r="AK102">
        <v>371.2178319808645</v>
      </c>
      <c r="AL102" t="s">
        <v>460</v>
      </c>
      <c r="AM102" t="s">
        <v>461</v>
      </c>
      <c r="AN102">
        <v>224.13461942377469</v>
      </c>
      <c r="AO102">
        <v>238978.10532567996</v>
      </c>
      <c r="AP102">
        <v>78.204367956912719</v>
      </c>
      <c r="AQ102">
        <v>269.66956160802221</v>
      </c>
      <c r="AR102">
        <v>392223.68045649072</v>
      </c>
      <c r="AS102">
        <v>385433.71308203845</v>
      </c>
      <c r="AT102">
        <v>11.094323403005687</v>
      </c>
      <c r="AU102">
        <v>144.17295917845519</v>
      </c>
      <c r="AV102">
        <v>329.28478571063505</v>
      </c>
      <c r="AW102">
        <v>7022.457641348291</v>
      </c>
      <c r="AX102">
        <v>86.283527290105667</v>
      </c>
      <c r="AY102">
        <v>1.516608414229945</v>
      </c>
      <c r="AZ102">
        <v>488.59097777408408</v>
      </c>
      <c r="BA102">
        <v>1448.145314794602</v>
      </c>
      <c r="BB102">
        <v>188.28380990177081</v>
      </c>
      <c r="BC102">
        <v>857.5886293117062</v>
      </c>
      <c r="BD102">
        <v>129.54583716223306</v>
      </c>
      <c r="BE102">
        <v>31.523355145642007</v>
      </c>
      <c r="BF102">
        <v>82.64820488821735</v>
      </c>
      <c r="BG102">
        <v>7.1336069182927062</v>
      </c>
      <c r="BH102">
        <v>27.748232359587639</v>
      </c>
      <c r="BI102">
        <v>3.3781290139206663</v>
      </c>
      <c r="BJ102">
        <v>6.627554163954521</v>
      </c>
      <c r="BK102">
        <v>0.5668462530890902</v>
      </c>
      <c r="BL102">
        <v>2.6949968385226417</v>
      </c>
      <c r="BM102">
        <v>0.2953674363266876</v>
      </c>
      <c r="BN102" t="s">
        <v>462</v>
      </c>
      <c r="BO102">
        <v>1.7039307091138285</v>
      </c>
      <c r="BP102">
        <v>2.947521944023042</v>
      </c>
      <c r="BQ102">
        <v>0.71548006736883696</v>
      </c>
      <c r="BR102" s="3">
        <f t="shared" si="24"/>
        <v>3274.7708619619484</v>
      </c>
      <c r="BS102" s="3">
        <f t="shared" si="25"/>
        <v>3361.0543892520541</v>
      </c>
      <c r="BT102" s="7">
        <f t="shared" si="19"/>
        <v>0.98520668009282664</v>
      </c>
      <c r="BU102" s="8">
        <f t="shared" si="20"/>
        <v>123.15859139159375</v>
      </c>
      <c r="BV102" s="9">
        <f t="shared" si="21"/>
        <v>141.12998162254792</v>
      </c>
      <c r="BW102" s="8">
        <f t="shared" si="22"/>
        <v>1.0985865636817462</v>
      </c>
      <c r="BX102" s="8">
        <f t="shared" si="13"/>
        <v>1.1551027551932516</v>
      </c>
      <c r="BY102" s="8">
        <f t="shared" si="14"/>
        <v>0.8967299557577556</v>
      </c>
      <c r="BZ102" s="8">
        <f t="shared" si="15"/>
        <v>0.73667520930387209</v>
      </c>
      <c r="CA102" s="7">
        <f t="shared" si="23"/>
        <v>2.5748089939763008</v>
      </c>
      <c r="CB102" s="3">
        <f t="shared" si="16"/>
        <v>81.388161354798626</v>
      </c>
      <c r="CC102" s="3">
        <f t="shared" si="17"/>
        <v>4.1196422911717061</v>
      </c>
      <c r="CD102" s="7">
        <f t="shared" si="18"/>
        <v>25.541809366826033</v>
      </c>
      <c r="CE102" s="6">
        <v>5.3241558944567853</v>
      </c>
      <c r="CF102" s="6">
        <v>30.685577394699884</v>
      </c>
      <c r="CG102" s="10">
        <v>-163.38845671128036</v>
      </c>
      <c r="CH102" s="5">
        <v>-786.37073624318327</v>
      </c>
      <c r="CI102" s="5">
        <v>6050.6739501953125</v>
      </c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</row>
    <row r="103" spans="1:107" x14ac:dyDescent="0.25">
      <c r="A103" t="s">
        <v>463</v>
      </c>
      <c r="B103" t="s">
        <v>396</v>
      </c>
      <c r="C103" t="s">
        <v>397</v>
      </c>
      <c r="D103" t="s">
        <v>76</v>
      </c>
      <c r="E103" s="15" t="s">
        <v>69</v>
      </c>
      <c r="F103" t="s">
        <v>97</v>
      </c>
      <c r="G103" s="6">
        <v>2.5602</v>
      </c>
      <c r="H103" s="6">
        <v>43.088099999999997</v>
      </c>
      <c r="I103" s="6">
        <v>0</v>
      </c>
      <c r="J103" s="6">
        <v>54.820799999999998</v>
      </c>
      <c r="K103" s="6">
        <v>0.1729</v>
      </c>
      <c r="L103" s="6">
        <v>8.4599999999999995E-2</v>
      </c>
      <c r="M103" s="6">
        <v>0</v>
      </c>
      <c r="N103" s="6">
        <v>0</v>
      </c>
      <c r="O103" s="6">
        <v>0</v>
      </c>
      <c r="P103" s="6">
        <v>0.26379999999999998</v>
      </c>
      <c r="Q103" s="6">
        <v>0.83120000000000005</v>
      </c>
      <c r="R103" s="6">
        <v>-1.0780250500052637</v>
      </c>
      <c r="S103" s="6">
        <v>0</v>
      </c>
      <c r="T103" s="6">
        <v>100.74367494999474</v>
      </c>
      <c r="U103" s="6">
        <v>9.7293960628750966</v>
      </c>
      <c r="V103" s="6">
        <v>5.5527677421023117E-2</v>
      </c>
      <c r="W103" s="6">
        <v>2.1111556780448296E-2</v>
      </c>
      <c r="X103" s="6">
        <v>3.6543712930767865E-2</v>
      </c>
      <c r="Y103" s="6">
        <v>0</v>
      </c>
      <c r="Z103" s="6">
        <v>7.9834448630777738E-2</v>
      </c>
      <c r="AA103" s="6">
        <v>6.0422286237725986</v>
      </c>
      <c r="AB103" s="6">
        <v>0</v>
      </c>
      <c r="AC103" s="6">
        <v>0</v>
      </c>
      <c r="AD103" s="6">
        <v>1.3411743829833267</v>
      </c>
      <c r="AE103" s="6">
        <v>0</v>
      </c>
      <c r="AF103" s="6">
        <v>0.6588256170166733</v>
      </c>
      <c r="AG103" s="6">
        <v>9.9224134586381147</v>
      </c>
      <c r="AH103" s="6">
        <v>6.0422286237725986</v>
      </c>
      <c r="AI103" t="s">
        <v>464</v>
      </c>
      <c r="AJ103">
        <v>1401.3344092082082</v>
      </c>
      <c r="AK103">
        <v>388.63869288521477</v>
      </c>
      <c r="AL103" t="s">
        <v>465</v>
      </c>
      <c r="AM103" t="s">
        <v>466</v>
      </c>
      <c r="AN103">
        <v>236.34907105065187</v>
      </c>
      <c r="AO103">
        <v>203884.76417992168</v>
      </c>
      <c r="AP103">
        <v>115.77461469947846</v>
      </c>
      <c r="AQ103">
        <v>373.4108972073156</v>
      </c>
      <c r="AR103">
        <v>391794.86447931529</v>
      </c>
      <c r="AS103">
        <v>387344.76988948445</v>
      </c>
      <c r="AT103">
        <v>10.25351683529084</v>
      </c>
      <c r="AU103">
        <v>131.87405032859542</v>
      </c>
      <c r="AV103">
        <v>314.71488056403643</v>
      </c>
      <c r="AW103">
        <v>5688.7154724219308</v>
      </c>
      <c r="AX103">
        <v>73.797302842898205</v>
      </c>
      <c r="AY103">
        <v>1.6385691694200915</v>
      </c>
      <c r="AZ103">
        <v>480.09502252849603</v>
      </c>
      <c r="BA103">
        <v>1438.3887947324486</v>
      </c>
      <c r="BB103">
        <v>187.45315133828714</v>
      </c>
      <c r="BC103">
        <v>787.86374481993118</v>
      </c>
      <c r="BD103">
        <v>112.16058140428098</v>
      </c>
      <c r="BE103">
        <v>26.161951764557823</v>
      </c>
      <c r="BF103">
        <v>66.389647361286109</v>
      </c>
      <c r="BG103">
        <v>6.2210714471526014</v>
      </c>
      <c r="BH103">
        <v>25.517407586208073</v>
      </c>
      <c r="BI103">
        <v>3.3465058924562863</v>
      </c>
      <c r="BJ103">
        <v>6.2988497131033485</v>
      </c>
      <c r="BK103">
        <v>0.54314891347409266</v>
      </c>
      <c r="BL103">
        <v>2.5818471081086893</v>
      </c>
      <c r="BM103">
        <v>0.23695417188367912</v>
      </c>
      <c r="BN103" t="s">
        <v>467</v>
      </c>
      <c r="BO103">
        <v>1.7949752879194594</v>
      </c>
      <c r="BP103">
        <v>4.1514634153111922</v>
      </c>
      <c r="BQ103">
        <v>1.3665715570847787</v>
      </c>
      <c r="BR103" s="3">
        <f t="shared" si="24"/>
        <v>3143.258678781674</v>
      </c>
      <c r="BS103" s="3">
        <f t="shared" si="25"/>
        <v>3217.0559816245723</v>
      </c>
      <c r="BT103" s="7">
        <f t="shared" si="19"/>
        <v>0.98576452357089173</v>
      </c>
      <c r="BU103" s="8">
        <f t="shared" si="20"/>
        <v>126.32060957906498</v>
      </c>
      <c r="BV103" s="9">
        <f t="shared" si="21"/>
        <v>146.32252000476879</v>
      </c>
      <c r="BW103" s="8">
        <f t="shared" si="22"/>
        <v>1.1750164358175674</v>
      </c>
      <c r="BX103" s="8">
        <f t="shared" si="13"/>
        <v>1.1599893532425685</v>
      </c>
      <c r="BY103" s="8">
        <f t="shared" si="14"/>
        <v>0.89239580548594599</v>
      </c>
      <c r="BZ103" s="8">
        <f t="shared" si="15"/>
        <v>0.65374298256048224</v>
      </c>
      <c r="CA103" s="7">
        <f t="shared" si="23"/>
        <v>2.9470444861352894</v>
      </c>
      <c r="CB103" s="3">
        <f t="shared" si="16"/>
        <v>77.085682718408151</v>
      </c>
      <c r="CC103" s="3">
        <f t="shared" si="17"/>
        <v>3.0378675699699533</v>
      </c>
      <c r="CD103" s="7">
        <f t="shared" si="18"/>
        <v>22.052046287816953</v>
      </c>
      <c r="CE103" s="6">
        <v>5.2423412889889391</v>
      </c>
      <c r="CF103" s="6">
        <v>31.100010513246424</v>
      </c>
      <c r="CG103" s="10">
        <v>-155.13191698416381</v>
      </c>
      <c r="CH103" s="5">
        <v>-650.54263514383274</v>
      </c>
      <c r="CI103" s="5">
        <v>-2292.0090026855469</v>
      </c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</row>
    <row r="104" spans="1:107" x14ac:dyDescent="0.25">
      <c r="A104" t="s">
        <v>468</v>
      </c>
      <c r="B104" t="s">
        <v>396</v>
      </c>
      <c r="C104" t="s">
        <v>397</v>
      </c>
      <c r="D104" t="s">
        <v>68</v>
      </c>
      <c r="E104" s="15" t="s">
        <v>235</v>
      </c>
      <c r="F104" t="s">
        <v>97</v>
      </c>
      <c r="G104" s="6">
        <v>2.5829</v>
      </c>
      <c r="H104" s="6">
        <v>42.237099999999998</v>
      </c>
      <c r="I104" s="6">
        <v>2.3400000000000001E-2</v>
      </c>
      <c r="J104" s="6">
        <v>53.9544</v>
      </c>
      <c r="K104" s="6">
        <v>0.1361</v>
      </c>
      <c r="L104" s="6">
        <v>7.4899999999999994E-2</v>
      </c>
      <c r="M104" s="6">
        <v>0</v>
      </c>
      <c r="N104" s="6">
        <v>4.8999999999999998E-3</v>
      </c>
      <c r="O104" s="6">
        <v>7.9299999999999995E-2</v>
      </c>
      <c r="P104" s="6">
        <v>0.49170000000000003</v>
      </c>
      <c r="Q104" s="6">
        <v>0.88660000000000005</v>
      </c>
      <c r="R104" s="6">
        <v>-1.0875833535108959</v>
      </c>
      <c r="S104" s="6">
        <v>-5.2803469675599436E-3</v>
      </c>
      <c r="T104" s="6">
        <v>99.378436299521539</v>
      </c>
      <c r="U104" s="6">
        <v>9.7353319045633153</v>
      </c>
      <c r="V104" s="6">
        <v>4.4438155201883565E-2</v>
      </c>
      <c r="W104" s="6">
        <v>1.8690964572760965E-2</v>
      </c>
      <c r="X104" s="6">
        <v>6.9250269642323767E-2</v>
      </c>
      <c r="Y104" s="6">
        <v>1.1311226145726119E-2</v>
      </c>
      <c r="Z104" s="6">
        <v>8.6575678470240489E-2</v>
      </c>
      <c r="AA104" s="6">
        <v>6.0216745933572593</v>
      </c>
      <c r="AB104" s="6">
        <v>0</v>
      </c>
      <c r="AC104" s="6">
        <v>1.1608775381701803E-3</v>
      </c>
      <c r="AD104" s="6">
        <v>1.3756321896179704</v>
      </c>
      <c r="AE104" s="6">
        <v>6.6784338926747979E-3</v>
      </c>
      <c r="AF104" s="6">
        <v>0.61768937648935485</v>
      </c>
      <c r="AG104" s="6">
        <v>9.965598198596247</v>
      </c>
      <c r="AH104" s="6">
        <v>6.0228354708954299</v>
      </c>
      <c r="AI104" t="s">
        <v>469</v>
      </c>
      <c r="AJ104">
        <v>1167.5414445870665</v>
      </c>
      <c r="AK104">
        <v>297.66394099729962</v>
      </c>
      <c r="AL104" t="s">
        <v>470</v>
      </c>
      <c r="AM104" t="s">
        <v>471</v>
      </c>
      <c r="AN104">
        <v>162.71247643285767</v>
      </c>
      <c r="AO104">
        <v>228769.55940173147</v>
      </c>
      <c r="AP104">
        <v>87.982644728479471</v>
      </c>
      <c r="AQ104">
        <v>303.70980934786388</v>
      </c>
      <c r="AR104">
        <v>385577.03281027108</v>
      </c>
      <c r="AS104">
        <v>392138.56541371101</v>
      </c>
      <c r="AT104">
        <v>10.602347266386937</v>
      </c>
      <c r="AU104">
        <v>123.90692733608199</v>
      </c>
      <c r="AV104">
        <v>258.81460389371057</v>
      </c>
      <c r="AW104">
        <v>7031.9076392394772</v>
      </c>
      <c r="AX104">
        <v>88.728115061468401</v>
      </c>
      <c r="AY104">
        <v>1.2696536066967448</v>
      </c>
      <c r="AZ104">
        <v>545.50796394372276</v>
      </c>
      <c r="BA104">
        <v>1608.8984883518322</v>
      </c>
      <c r="BB104">
        <v>215.29962617358458</v>
      </c>
      <c r="BC104">
        <v>937.83611929728386</v>
      </c>
      <c r="BD104">
        <v>139.1381267384852</v>
      </c>
      <c r="BE104">
        <v>33.383175601048123</v>
      </c>
      <c r="BF104">
        <v>83.76956847364923</v>
      </c>
      <c r="BG104">
        <v>7.4746836395393172</v>
      </c>
      <c r="BH104">
        <v>29.123714259445144</v>
      </c>
      <c r="BI104">
        <v>3.6805673916626032</v>
      </c>
      <c r="BJ104">
        <v>7.1888330837064416</v>
      </c>
      <c r="BK104">
        <v>0.60309386111266183</v>
      </c>
      <c r="BL104">
        <v>2.8057619851325515</v>
      </c>
      <c r="BM104">
        <v>0.30591599195950975</v>
      </c>
      <c r="BN104">
        <v>1.3421442090420234E-2</v>
      </c>
      <c r="BO104">
        <v>1.5089038226563405</v>
      </c>
      <c r="BP104">
        <v>2.9006975521571827</v>
      </c>
      <c r="BQ104">
        <v>0.6546436980768261</v>
      </c>
      <c r="BR104" s="3">
        <f t="shared" si="24"/>
        <v>3615.0156387921634</v>
      </c>
      <c r="BS104" s="3">
        <f t="shared" si="25"/>
        <v>3703.7437538536319</v>
      </c>
      <c r="BT104" s="7">
        <f t="shared" si="19"/>
        <v>0.98584167391606126</v>
      </c>
      <c r="BU104" s="8">
        <f t="shared" si="20"/>
        <v>132.07718332014122</v>
      </c>
      <c r="BV104" s="9">
        <f t="shared" si="21"/>
        <v>150.60632747862246</v>
      </c>
      <c r="BW104" s="8">
        <f t="shared" si="22"/>
        <v>1.1216103144322802</v>
      </c>
      <c r="BX104" s="8">
        <f t="shared" si="13"/>
        <v>1.1357798111983679</v>
      </c>
      <c r="BY104" s="8">
        <f t="shared" si="14"/>
        <v>0.91016287797684592</v>
      </c>
      <c r="BZ104" s="8">
        <f t="shared" si="15"/>
        <v>0.70507223433769939</v>
      </c>
      <c r="CA104" s="7">
        <f t="shared" si="23"/>
        <v>2.4023188000613036</v>
      </c>
      <c r="CB104" s="3">
        <f t="shared" si="16"/>
        <v>79.252305026067162</v>
      </c>
      <c r="CC104" s="3">
        <f t="shared" si="17"/>
        <v>4.4309561990418329</v>
      </c>
      <c r="CD104" s="7">
        <f t="shared" si="18"/>
        <v>24.107183925625044</v>
      </c>
      <c r="CE104" s="6">
        <v>5.3951845932384472</v>
      </c>
      <c r="CF104" s="6">
        <v>31.069215843286486</v>
      </c>
      <c r="CG104" s="10">
        <v>-160.8065804658678</v>
      </c>
      <c r="CH104" s="5">
        <v>-794.15730114164398</v>
      </c>
      <c r="CI104" s="5">
        <v>3507.7732543945313</v>
      </c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</row>
    <row r="105" spans="1:107" x14ac:dyDescent="0.25">
      <c r="A105" t="s">
        <v>472</v>
      </c>
      <c r="B105" t="s">
        <v>396</v>
      </c>
      <c r="C105" t="s">
        <v>397</v>
      </c>
      <c r="D105" t="s">
        <v>68</v>
      </c>
      <c r="E105" s="15" t="s">
        <v>235</v>
      </c>
      <c r="F105" t="s">
        <v>97</v>
      </c>
      <c r="G105" s="6">
        <v>2.7462</v>
      </c>
      <c r="H105" s="6">
        <v>42.939700000000002</v>
      </c>
      <c r="I105" s="6">
        <v>4.58E-2</v>
      </c>
      <c r="J105" s="6">
        <v>55.192999999999998</v>
      </c>
      <c r="K105" s="6">
        <v>0.1666</v>
      </c>
      <c r="L105" s="6">
        <v>4.8800000000000003E-2</v>
      </c>
      <c r="M105" s="6">
        <v>0</v>
      </c>
      <c r="N105" s="6">
        <v>8.2000000000000007E-3</v>
      </c>
      <c r="O105" s="6">
        <v>2.6599999999999999E-2</v>
      </c>
      <c r="P105" s="6">
        <v>0</v>
      </c>
      <c r="Q105" s="6">
        <v>0.83109999999999995</v>
      </c>
      <c r="R105" s="6">
        <v>-1.1563441888619854</v>
      </c>
      <c r="S105" s="6">
        <v>-1.0335038081805359E-2</v>
      </c>
      <c r="T105" s="6">
        <v>100.83912077305621</v>
      </c>
      <c r="U105" s="6">
        <v>9.8051873525607753</v>
      </c>
      <c r="V105" s="6">
        <v>5.3557573675431666E-2</v>
      </c>
      <c r="W105" s="6">
        <v>1.2177824714963086E-2</v>
      </c>
      <c r="X105" s="6">
        <v>0</v>
      </c>
      <c r="Y105" s="6">
        <v>3.7356496185885582E-3</v>
      </c>
      <c r="Z105" s="6">
        <v>7.9904172757792033E-2</v>
      </c>
      <c r="AA105" s="6">
        <v>6.0274025498481025</v>
      </c>
      <c r="AB105" s="6">
        <v>0</v>
      </c>
      <c r="AC105" s="6">
        <v>1.9127234443826798E-3</v>
      </c>
      <c r="AD105" s="6">
        <v>1.4400411445744461</v>
      </c>
      <c r="AE105" s="6">
        <v>1.2869813474768574E-2</v>
      </c>
      <c r="AF105" s="6">
        <v>0.54708904195078534</v>
      </c>
      <c r="AG105" s="6">
        <v>9.95456257332755</v>
      </c>
      <c r="AH105" s="6">
        <v>6.0293152732924851</v>
      </c>
      <c r="AI105" t="s">
        <v>473</v>
      </c>
      <c r="AJ105">
        <v>1051.3646344538176</v>
      </c>
      <c r="AK105">
        <v>272.34280687638477</v>
      </c>
      <c r="AL105" t="s">
        <v>474</v>
      </c>
      <c r="AM105" t="s">
        <v>475</v>
      </c>
      <c r="AN105">
        <v>192.18975966839417</v>
      </c>
      <c r="AO105">
        <v>241102.32304614564</v>
      </c>
      <c r="AP105">
        <v>73.326721327892955</v>
      </c>
      <c r="AQ105">
        <v>304.06068623413574</v>
      </c>
      <c r="AR105">
        <v>394439.22967189731</v>
      </c>
      <c r="AS105">
        <v>390909.55718946696</v>
      </c>
      <c r="AT105">
        <v>11.060854765240686</v>
      </c>
      <c r="AU105">
        <v>128.51474791800959</v>
      </c>
      <c r="AV105">
        <v>230.32930845738562</v>
      </c>
      <c r="AW105">
        <v>7157.9565238630285</v>
      </c>
      <c r="AX105">
        <v>96.060244053416795</v>
      </c>
      <c r="AY105">
        <v>1.3441491418064828</v>
      </c>
      <c r="AZ105">
        <v>557.84394048761408</v>
      </c>
      <c r="BA105">
        <v>1651.6217114045196</v>
      </c>
      <c r="BB105">
        <v>217.43601116158268</v>
      </c>
      <c r="BC105">
        <v>966.91942366621709</v>
      </c>
      <c r="BD105">
        <v>145.59026001756322</v>
      </c>
      <c r="BE105">
        <v>35.871541518854599</v>
      </c>
      <c r="BF105">
        <v>89.687190356181063</v>
      </c>
      <c r="BG105">
        <v>7.8230921387852188</v>
      </c>
      <c r="BH105">
        <v>31.132456576943657</v>
      </c>
      <c r="BI105">
        <v>3.925944853011603</v>
      </c>
      <c r="BJ105">
        <v>7.4033568771681848</v>
      </c>
      <c r="BK105">
        <v>0.65488470899173756</v>
      </c>
      <c r="BL105">
        <v>3.1075347395572659</v>
      </c>
      <c r="BM105">
        <v>0.32619179683525301</v>
      </c>
      <c r="BN105" t="s">
        <v>476</v>
      </c>
      <c r="BO105">
        <v>1.5474511849899584</v>
      </c>
      <c r="BP105">
        <v>3.0530022102870955</v>
      </c>
      <c r="BQ105">
        <v>0.74206051370093951</v>
      </c>
      <c r="BR105" s="3">
        <f t="shared" si="24"/>
        <v>3719.3435403038252</v>
      </c>
      <c r="BS105" s="3">
        <f t="shared" si="25"/>
        <v>3815.4037843572419</v>
      </c>
      <c r="BT105" s="7">
        <f t="shared" si="19"/>
        <v>0.98538089824129249</v>
      </c>
      <c r="BU105" s="8">
        <f t="shared" si="20"/>
        <v>121.94788080838686</v>
      </c>
      <c r="BV105" s="9">
        <f t="shared" si="21"/>
        <v>139.59182731853167</v>
      </c>
      <c r="BW105" s="8">
        <f t="shared" si="22"/>
        <v>1.1124750753099939</v>
      </c>
      <c r="BX105" s="8">
        <f t="shared" si="13"/>
        <v>1.1472978340219757</v>
      </c>
      <c r="BY105" s="8">
        <f t="shared" si="14"/>
        <v>0.92400932981870176</v>
      </c>
      <c r="BZ105" s="8">
        <f t="shared" si="15"/>
        <v>0.71505643536101349</v>
      </c>
      <c r="CA105" s="7">
        <f t="shared" si="23"/>
        <v>2.1191560602066875</v>
      </c>
      <c r="CB105" s="3">
        <f t="shared" si="16"/>
        <v>74.515285635571161</v>
      </c>
      <c r="CC105" s="3">
        <f t="shared" si="17"/>
        <v>4.1142227000606812</v>
      </c>
      <c r="CD105" s="7">
        <f t="shared" si="18"/>
        <v>24.468057410365486</v>
      </c>
      <c r="CE105" s="6">
        <v>5.4457606562717089</v>
      </c>
      <c r="CF105" s="6">
        <v>30.736592161177363</v>
      </c>
      <c r="CG105" s="10">
        <v>-160.45275315699405</v>
      </c>
      <c r="CH105" s="5">
        <v>-786.12785730033647</v>
      </c>
      <c r="CI105" s="5">
        <v>4171.63720703125</v>
      </c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</row>
    <row r="106" spans="1:107" x14ac:dyDescent="0.25">
      <c r="A106" t="s">
        <v>477</v>
      </c>
      <c r="B106" t="s">
        <v>396</v>
      </c>
      <c r="C106" t="s">
        <v>397</v>
      </c>
      <c r="D106" t="s">
        <v>68</v>
      </c>
      <c r="E106" s="15" t="s">
        <v>77</v>
      </c>
      <c r="F106" t="s">
        <v>97</v>
      </c>
      <c r="G106" s="6">
        <v>3.0985</v>
      </c>
      <c r="H106" s="6">
        <v>42.393700000000003</v>
      </c>
      <c r="I106" s="6">
        <v>4.2200000000000001E-2</v>
      </c>
      <c r="J106" s="6">
        <v>56.2622</v>
      </c>
      <c r="K106" s="6">
        <v>0.1759</v>
      </c>
      <c r="L106" s="6">
        <v>6.1899999999999997E-2</v>
      </c>
      <c r="M106" s="6">
        <v>0</v>
      </c>
      <c r="N106" s="6">
        <v>4.4000000000000003E-3</v>
      </c>
      <c r="O106" s="6">
        <v>0</v>
      </c>
      <c r="P106" s="6">
        <v>0</v>
      </c>
      <c r="Q106" s="6">
        <v>0.82779999999999998</v>
      </c>
      <c r="R106" s="6">
        <v>-1.3046873749868406</v>
      </c>
      <c r="S106" s="6">
        <v>-9.5226770098730609E-3</v>
      </c>
      <c r="T106" s="6">
        <v>101.55248994800328</v>
      </c>
      <c r="U106" s="6">
        <v>9.9962333200959677</v>
      </c>
      <c r="V106" s="6">
        <v>5.6553503499881336E-2</v>
      </c>
      <c r="W106" s="6">
        <v>1.5446871923283092E-2</v>
      </c>
      <c r="X106" s="6">
        <v>0</v>
      </c>
      <c r="Y106" s="6">
        <v>0</v>
      </c>
      <c r="Z106" s="6">
        <v>7.9595658096007771E-2</v>
      </c>
      <c r="AA106" s="6">
        <v>5.9514157809053412</v>
      </c>
      <c r="AB106" s="6">
        <v>0</v>
      </c>
      <c r="AC106" s="6">
        <v>1.0264523270060567E-3</v>
      </c>
      <c r="AD106" s="6">
        <v>1.6249575384048025</v>
      </c>
      <c r="AE106" s="6">
        <v>1.18595170557225E-2</v>
      </c>
      <c r="AF106" s="6">
        <v>0.36318294453947497</v>
      </c>
      <c r="AG106" s="6">
        <v>10.147829353615139</v>
      </c>
      <c r="AH106" s="6">
        <v>5.9524422332323477</v>
      </c>
      <c r="AI106" t="s">
        <v>478</v>
      </c>
      <c r="AJ106">
        <v>1262.0586992153476</v>
      </c>
      <c r="AK106">
        <v>368.19610671126321</v>
      </c>
      <c r="AL106" t="s">
        <v>479</v>
      </c>
      <c r="AM106" t="s">
        <v>480</v>
      </c>
      <c r="AN106">
        <v>180.890993273497</v>
      </c>
      <c r="AO106">
        <v>244358.40551122816</v>
      </c>
      <c r="AP106">
        <v>93.752600189152119</v>
      </c>
      <c r="AQ106">
        <v>371.87037800850777</v>
      </c>
      <c r="AR106">
        <v>402086.4479315264</v>
      </c>
      <c r="AS106">
        <v>391005.56813507498</v>
      </c>
      <c r="AT106">
        <v>10.436180170506683</v>
      </c>
      <c r="AU106">
        <v>137.75567665981953</v>
      </c>
      <c r="AV106">
        <v>303.06809178914227</v>
      </c>
      <c r="AW106">
        <v>7122.9262689212646</v>
      </c>
      <c r="AX106">
        <v>88.614559815204601</v>
      </c>
      <c r="AY106">
        <v>1.2928935633788854</v>
      </c>
      <c r="AZ106">
        <v>529.1770222482138</v>
      </c>
      <c r="BA106">
        <v>1540.3912189350135</v>
      </c>
      <c r="BB106">
        <v>195.69625692980074</v>
      </c>
      <c r="BC106">
        <v>851.07918819263136</v>
      </c>
      <c r="BD106">
        <v>128.7889282324893</v>
      </c>
      <c r="BE106">
        <v>31.584120637865134</v>
      </c>
      <c r="BF106">
        <v>83.846641527438038</v>
      </c>
      <c r="BG106">
        <v>7.5253131736680654</v>
      </c>
      <c r="BH106">
        <v>30.081885210373375</v>
      </c>
      <c r="BI106">
        <v>3.6478567466689023</v>
      </c>
      <c r="BJ106">
        <v>6.6819844296166924</v>
      </c>
      <c r="BK106">
        <v>0.55184647492004524</v>
      </c>
      <c r="BL106">
        <v>2.5614668212119733</v>
      </c>
      <c r="BM106">
        <v>0.27760255501231551</v>
      </c>
      <c r="BN106" t="s">
        <v>481</v>
      </c>
      <c r="BO106">
        <v>1.7097149279268129</v>
      </c>
      <c r="BP106">
        <v>3.2612246843387611</v>
      </c>
      <c r="BQ106">
        <v>0.69657717254431939</v>
      </c>
      <c r="BR106" s="3">
        <f t="shared" si="24"/>
        <v>3411.8913321149234</v>
      </c>
      <c r="BS106" s="3">
        <f t="shared" si="25"/>
        <v>3500.5058919301282</v>
      </c>
      <c r="BT106" s="7">
        <f t="shared" si="19"/>
        <v>0.98495615762192079</v>
      </c>
      <c r="BU106" s="8">
        <f t="shared" si="20"/>
        <v>140.34268249795844</v>
      </c>
      <c r="BV106" s="9">
        <f t="shared" si="21"/>
        <v>157.94566145365789</v>
      </c>
      <c r="BW106" s="8">
        <f t="shared" si="22"/>
        <v>1.1989438975539295</v>
      </c>
      <c r="BX106" s="8">
        <f t="shared" si="13"/>
        <v>1.1580490970134791</v>
      </c>
      <c r="BY106" s="8">
        <f t="shared" si="14"/>
        <v>0.89463189218445627</v>
      </c>
      <c r="BZ106" s="8">
        <f t="shared" si="15"/>
        <v>0.69959263295496588</v>
      </c>
      <c r="CA106" s="7">
        <f t="shared" si="23"/>
        <v>2.6728198477112803</v>
      </c>
      <c r="CB106" s="3">
        <f t="shared" si="16"/>
        <v>80.380992511561331</v>
      </c>
      <c r="CC106" s="3">
        <f t="shared" si="17"/>
        <v>4.6817851817147611</v>
      </c>
      <c r="CD106" s="7">
        <f t="shared" si="18"/>
        <v>24.292225810710462</v>
      </c>
      <c r="CE106" s="6">
        <v>5.3442034097265996</v>
      </c>
      <c r="CF106" s="6">
        <v>31.098799702966858</v>
      </c>
      <c r="CG106" s="10">
        <v>-167.14042399854441</v>
      </c>
      <c r="CH106" s="5">
        <v>-558.4983913246906</v>
      </c>
      <c r="CI106" s="5">
        <v>4527.4469604492188</v>
      </c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</row>
    <row r="107" spans="1:107" x14ac:dyDescent="0.25">
      <c r="A107" t="s">
        <v>482</v>
      </c>
      <c r="B107" t="s">
        <v>396</v>
      </c>
      <c r="C107" t="s">
        <v>397</v>
      </c>
      <c r="D107" t="s">
        <v>68</v>
      </c>
      <c r="E107" s="15" t="s">
        <v>235</v>
      </c>
      <c r="F107" t="s">
        <v>97</v>
      </c>
      <c r="G107" s="6">
        <v>3.4863</v>
      </c>
      <c r="H107" s="6">
        <v>42.924599999999998</v>
      </c>
      <c r="I107" s="6">
        <v>1.15E-2</v>
      </c>
      <c r="J107" s="6">
        <v>56.538600000000002</v>
      </c>
      <c r="K107" s="6">
        <v>0.19170000000000001</v>
      </c>
      <c r="L107" s="6">
        <v>1.4999999999999999E-2</v>
      </c>
      <c r="M107" s="6">
        <v>0</v>
      </c>
      <c r="N107" s="6">
        <v>5.4999999999999997E-3</v>
      </c>
      <c r="O107" s="6">
        <v>0</v>
      </c>
      <c r="P107" s="6">
        <v>0</v>
      </c>
      <c r="Q107" s="6">
        <v>0.89849999999999997</v>
      </c>
      <c r="R107" s="6">
        <v>-1.4679785687967153</v>
      </c>
      <c r="S107" s="6">
        <v>-2.5950423131170662E-3</v>
      </c>
      <c r="T107" s="6">
        <v>102.60112638889018</v>
      </c>
      <c r="U107" s="6">
        <v>9.9523112387812027</v>
      </c>
      <c r="V107" s="6">
        <v>6.1062560717662515E-2</v>
      </c>
      <c r="W107" s="6">
        <v>3.7431838263206206E-3</v>
      </c>
      <c r="X107" s="6">
        <v>0</v>
      </c>
      <c r="Y107" s="6">
        <v>0</v>
      </c>
      <c r="Z107" s="6">
        <v>8.5593593916418756E-2</v>
      </c>
      <c r="AA107" s="6">
        <v>5.9701391221482281</v>
      </c>
      <c r="AB107" s="6">
        <v>0</v>
      </c>
      <c r="AC107" s="6">
        <v>1.2711828394010615E-3</v>
      </c>
      <c r="AD107" s="6">
        <v>1.8114005578155008</v>
      </c>
      <c r="AE107" s="6">
        <v>3.2019284144811431E-3</v>
      </c>
      <c r="AF107" s="6">
        <v>0.18539751377001806</v>
      </c>
      <c r="AG107" s="6">
        <v>10.102710577241606</v>
      </c>
      <c r="AH107" s="6">
        <v>5.9714103049876295</v>
      </c>
      <c r="AI107" t="s">
        <v>483</v>
      </c>
      <c r="AJ107">
        <v>1241.1199101107559</v>
      </c>
      <c r="AK107">
        <v>97.977300621325597</v>
      </c>
      <c r="AL107" t="s">
        <v>484</v>
      </c>
      <c r="AM107" t="s">
        <v>485</v>
      </c>
      <c r="AN107">
        <v>178.19613577685362</v>
      </c>
      <c r="AO107">
        <v>227306.37009983035</v>
      </c>
      <c r="AP107">
        <v>107.93318511983711</v>
      </c>
      <c r="AQ107">
        <v>287.07503637921803</v>
      </c>
      <c r="AR107">
        <v>404087.58915834525</v>
      </c>
      <c r="AS107">
        <v>405704.13997217803</v>
      </c>
      <c r="AT107">
        <v>10.501683762245921</v>
      </c>
      <c r="AU107">
        <v>67.732912227237975</v>
      </c>
      <c r="AV107">
        <v>131.06706907062579</v>
      </c>
      <c r="AW107">
        <v>7153.0839891471687</v>
      </c>
      <c r="AX107">
        <v>122.01631292462517</v>
      </c>
      <c r="AY107">
        <v>0.78475128745667477</v>
      </c>
      <c r="AZ107">
        <v>796.73497516069574</v>
      </c>
      <c r="BA107">
        <v>2329.3432812800324</v>
      </c>
      <c r="BB107">
        <v>297.68856906434564</v>
      </c>
      <c r="BC107">
        <v>1250.9721693006829</v>
      </c>
      <c r="BD107">
        <v>178.22577071326748</v>
      </c>
      <c r="BE107">
        <v>42.491812247171886</v>
      </c>
      <c r="BF107">
        <v>108.45760278572649</v>
      </c>
      <c r="BG107">
        <v>10.033274634997683</v>
      </c>
      <c r="BH107">
        <v>41.795234249889724</v>
      </c>
      <c r="BI107">
        <v>5.4736526883406933</v>
      </c>
      <c r="BJ107">
        <v>10.632103179396132</v>
      </c>
      <c r="BK107">
        <v>0.90251289298127468</v>
      </c>
      <c r="BL107">
        <v>3.8252505359938436</v>
      </c>
      <c r="BM107">
        <v>0.39591455958689803</v>
      </c>
      <c r="BN107" t="s">
        <v>486</v>
      </c>
      <c r="BO107">
        <v>1.4055156647100464</v>
      </c>
      <c r="BP107">
        <v>3.1230810122921113</v>
      </c>
      <c r="BQ107">
        <v>0.75691599355412031</v>
      </c>
      <c r="BR107" s="3">
        <f t="shared" si="24"/>
        <v>5076.9721232931097</v>
      </c>
      <c r="BS107" s="3">
        <f t="shared" si="25"/>
        <v>5198.9884362177345</v>
      </c>
      <c r="BT107" s="7">
        <f t="shared" si="19"/>
        <v>0.98560993817437026</v>
      </c>
      <c r="BU107" s="8">
        <f t="shared" si="20"/>
        <v>141.49188343728841</v>
      </c>
      <c r="BV107" s="9">
        <f t="shared" si="21"/>
        <v>159.93334226956577</v>
      </c>
      <c r="BW107" s="8">
        <f t="shared" si="22"/>
        <v>1.2281010096567186</v>
      </c>
      <c r="BX107" s="8">
        <f t="shared" si="13"/>
        <v>1.1571326888930156</v>
      </c>
      <c r="BY107" s="8">
        <f t="shared" si="14"/>
        <v>0.89959635925968351</v>
      </c>
      <c r="BZ107" s="8">
        <f t="shared" si="15"/>
        <v>0.66051191871784476</v>
      </c>
      <c r="CA107" s="7">
        <f t="shared" si="23"/>
        <v>1.446524258289978</v>
      </c>
      <c r="CB107" s="3">
        <f t="shared" si="16"/>
        <v>58.623997215568565</v>
      </c>
      <c r="CC107" s="3">
        <f t="shared" si="17"/>
        <v>4.1260602747044581</v>
      </c>
      <c r="CD107" s="7">
        <f t="shared" si="18"/>
        <v>22.291570158356855</v>
      </c>
      <c r="CE107" s="6">
        <v>5.724540161062289</v>
      </c>
      <c r="CF107" s="6">
        <v>31.080827785393161</v>
      </c>
      <c r="CG107" s="10">
        <v>-154.16189968444269</v>
      </c>
      <c r="CH107" s="5">
        <v>-557.1890348506422</v>
      </c>
      <c r="CI107" s="5">
        <v>-2194.4266967773438</v>
      </c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</row>
    <row r="108" spans="1:107" x14ac:dyDescent="0.25">
      <c r="A108" t="s">
        <v>487</v>
      </c>
      <c r="B108" t="s">
        <v>396</v>
      </c>
      <c r="C108" t="s">
        <v>397</v>
      </c>
      <c r="D108" t="s">
        <v>68</v>
      </c>
      <c r="E108" s="15" t="s">
        <v>77</v>
      </c>
      <c r="F108" t="s">
        <v>97</v>
      </c>
      <c r="G108" s="6">
        <v>2.6894</v>
      </c>
      <c r="H108" s="6">
        <v>42.087699999999998</v>
      </c>
      <c r="I108" s="6">
        <v>1.1000000000000001E-3</v>
      </c>
      <c r="J108" s="6">
        <v>54.7547</v>
      </c>
      <c r="K108" s="6">
        <v>0.18720000000000001</v>
      </c>
      <c r="L108" s="6">
        <v>5.8000000000000003E-2</v>
      </c>
      <c r="M108" s="6">
        <v>0</v>
      </c>
      <c r="N108" s="6">
        <v>2.29E-2</v>
      </c>
      <c r="O108" s="6">
        <v>0</v>
      </c>
      <c r="P108" s="6">
        <v>0</v>
      </c>
      <c r="Q108" s="6">
        <v>0.83489999999999998</v>
      </c>
      <c r="R108" s="6">
        <v>-1.1324273765659543</v>
      </c>
      <c r="S108" s="6">
        <v>-2.4822143864598024E-4</v>
      </c>
      <c r="T108" s="6">
        <v>99.5033244019954</v>
      </c>
      <c r="U108" s="6">
        <v>9.8725587293854993</v>
      </c>
      <c r="V108" s="6">
        <v>6.1078472543225196E-2</v>
      </c>
      <c r="W108" s="6">
        <v>1.4473644128439734E-2</v>
      </c>
      <c r="X108" s="6">
        <v>0</v>
      </c>
      <c r="Y108" s="6">
        <v>0</v>
      </c>
      <c r="Z108" s="6">
        <v>8.1468001890332625E-2</v>
      </c>
      <c r="AA108" s="6">
        <v>5.9960163880906823</v>
      </c>
      <c r="AB108" s="6">
        <v>0</v>
      </c>
      <c r="AC108" s="6">
        <v>5.4213848454514272E-3</v>
      </c>
      <c r="AD108" s="6">
        <v>1.4313128325250319</v>
      </c>
      <c r="AE108" s="6">
        <v>3.137154345626536E-4</v>
      </c>
      <c r="AF108" s="6">
        <v>0.56837345204040546</v>
      </c>
      <c r="AG108" s="6">
        <v>10.029578847947498</v>
      </c>
      <c r="AH108" s="6">
        <v>6.0014377729361339</v>
      </c>
      <c r="AI108" t="s">
        <v>488</v>
      </c>
      <c r="AJ108">
        <v>989.11911510276991</v>
      </c>
      <c r="AK108">
        <v>250.31741549925354</v>
      </c>
      <c r="AL108" t="s">
        <v>489</v>
      </c>
      <c r="AM108" t="s">
        <v>490</v>
      </c>
      <c r="AN108">
        <v>171.19163267743707</v>
      </c>
      <c r="AO108">
        <v>222304.00700570195</v>
      </c>
      <c r="AP108">
        <v>48.192176434792273</v>
      </c>
      <c r="AQ108">
        <v>295.81243945657735</v>
      </c>
      <c r="AR108">
        <v>391294.5791726106</v>
      </c>
      <c r="AS108">
        <v>371865.83493487677</v>
      </c>
      <c r="AT108">
        <v>9.9484306073393203</v>
      </c>
      <c r="AU108">
        <v>109.4608988141261</v>
      </c>
      <c r="AV108">
        <v>223.33635152404432</v>
      </c>
      <c r="AW108">
        <v>6188.4650809190698</v>
      </c>
      <c r="AX108">
        <v>85.444672395607569</v>
      </c>
      <c r="AY108">
        <v>1.3709356825447849</v>
      </c>
      <c r="AZ108">
        <v>515.73457007690922</v>
      </c>
      <c r="BA108">
        <v>1513.1619943602086</v>
      </c>
      <c r="BB108">
        <v>193.73477702754042</v>
      </c>
      <c r="BC108">
        <v>809.96354513452468</v>
      </c>
      <c r="BD108">
        <v>121.01719065013323</v>
      </c>
      <c r="BE108">
        <v>29.730246597013512</v>
      </c>
      <c r="BF108">
        <v>78.241811569388133</v>
      </c>
      <c r="BG108">
        <v>7.2557514957283473</v>
      </c>
      <c r="BH108">
        <v>30.228054441583762</v>
      </c>
      <c r="BI108">
        <v>3.7344760121116494</v>
      </c>
      <c r="BJ108">
        <v>6.9598340206406943</v>
      </c>
      <c r="BK108">
        <v>0.58347188837357222</v>
      </c>
      <c r="BL108">
        <v>2.5411364225862045</v>
      </c>
      <c r="BM108">
        <v>0.29148028468206139</v>
      </c>
      <c r="BN108" t="s">
        <v>491</v>
      </c>
      <c r="BO108">
        <v>1.5458275090574209</v>
      </c>
      <c r="BP108">
        <v>2.513947031989141</v>
      </c>
      <c r="BQ108">
        <v>0.68610839143939906</v>
      </c>
      <c r="BR108" s="3">
        <f t="shared" si="24"/>
        <v>3313.1783399814244</v>
      </c>
      <c r="BS108" s="3">
        <f t="shared" si="25"/>
        <v>3398.623012377032</v>
      </c>
      <c r="BT108" s="7">
        <f t="shared" si="19"/>
        <v>0.98442758002396091</v>
      </c>
      <c r="BU108" s="8">
        <f t="shared" si="20"/>
        <v>137.87191010333504</v>
      </c>
      <c r="BV108" s="9">
        <f t="shared" si="21"/>
        <v>156.39499307013696</v>
      </c>
      <c r="BW108" s="8">
        <f t="shared" si="22"/>
        <v>1.227802815542747</v>
      </c>
      <c r="BX108" s="8">
        <f t="shared" si="13"/>
        <v>1.1581270247863644</v>
      </c>
      <c r="BY108" s="8">
        <f t="shared" si="14"/>
        <v>0.89931785501863692</v>
      </c>
      <c r="BZ108" s="8">
        <f t="shared" si="15"/>
        <v>0.66355937466227832</v>
      </c>
      <c r="CA108" s="7">
        <f t="shared" si="23"/>
        <v>2.2868203916753305</v>
      </c>
      <c r="CB108" s="3">
        <f t="shared" si="16"/>
        <v>72.426576255878985</v>
      </c>
      <c r="CC108" s="3">
        <f t="shared" si="17"/>
        <v>3.6640668782888466</v>
      </c>
      <c r="CD108" s="7">
        <f t="shared" si="18"/>
        <v>22.879962843111986</v>
      </c>
      <c r="CE108" s="6">
        <v>5.3360907375624773</v>
      </c>
      <c r="CF108" s="6">
        <v>30.711432341876563</v>
      </c>
      <c r="CG108" s="10">
        <v>-159.70278571225845</v>
      </c>
      <c r="CH108" s="5">
        <v>-533.0969243848449</v>
      </c>
      <c r="CI108" s="5">
        <v>1915.5859680175781</v>
      </c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</row>
    <row r="109" spans="1:107" x14ac:dyDescent="0.25">
      <c r="A109" t="s">
        <v>492</v>
      </c>
      <c r="B109" t="s">
        <v>396</v>
      </c>
      <c r="C109" t="s">
        <v>397</v>
      </c>
      <c r="D109" t="s">
        <v>76</v>
      </c>
      <c r="E109" s="15" t="s">
        <v>235</v>
      </c>
      <c r="F109" t="s">
        <v>97</v>
      </c>
      <c r="G109" s="6">
        <v>2.6638000000000002</v>
      </c>
      <c r="H109" s="6">
        <v>42.642600000000002</v>
      </c>
      <c r="I109" s="6">
        <v>0</v>
      </c>
      <c r="J109" s="6">
        <v>55.491900000000001</v>
      </c>
      <c r="K109" s="6">
        <v>0.1711</v>
      </c>
      <c r="L109" s="6">
        <v>7.6399999999999996E-2</v>
      </c>
      <c r="M109" s="6">
        <v>0</v>
      </c>
      <c r="N109" s="6">
        <v>1.6799999999999999E-2</v>
      </c>
      <c r="O109" s="6">
        <v>0</v>
      </c>
      <c r="P109" s="6">
        <v>0.1648</v>
      </c>
      <c r="Q109" s="6">
        <v>0.79249999999999998</v>
      </c>
      <c r="R109" s="6">
        <v>-1.1216479682071796</v>
      </c>
      <c r="S109" s="6">
        <v>0</v>
      </c>
      <c r="T109" s="6">
        <v>100.89835203179281</v>
      </c>
      <c r="U109" s="6">
        <v>9.8678381892887099</v>
      </c>
      <c r="V109" s="6">
        <v>5.5057493360983333E-2</v>
      </c>
      <c r="W109" s="6">
        <v>1.9065282955393024E-2</v>
      </c>
      <c r="X109" s="6">
        <v>2.2874257049304483E-2</v>
      </c>
      <c r="Y109" s="6">
        <v>0</v>
      </c>
      <c r="Z109" s="6">
        <v>7.6266879427954876E-2</v>
      </c>
      <c r="AA109" s="6">
        <v>5.9914976996717284</v>
      </c>
      <c r="AB109" s="6">
        <v>0</v>
      </c>
      <c r="AC109" s="6">
        <v>3.922546847692083E-3</v>
      </c>
      <c r="AD109" s="6">
        <v>1.3981857814491498</v>
      </c>
      <c r="AE109" s="6">
        <v>0</v>
      </c>
      <c r="AF109" s="6">
        <v>0.60181421855085016</v>
      </c>
      <c r="AG109" s="6">
        <v>10.041102102082347</v>
      </c>
      <c r="AH109" s="6">
        <v>5.9954202465194202</v>
      </c>
      <c r="AI109" t="s">
        <v>493</v>
      </c>
      <c r="AJ109">
        <v>1322.625360909723</v>
      </c>
      <c r="AK109">
        <v>295.36596670336274</v>
      </c>
      <c r="AL109" t="s">
        <v>494</v>
      </c>
      <c r="AM109" t="s">
        <v>495</v>
      </c>
      <c r="AN109" t="s">
        <v>496</v>
      </c>
      <c r="AO109">
        <v>199197.01391417684</v>
      </c>
      <c r="AP109" t="s">
        <v>497</v>
      </c>
      <c r="AQ109">
        <v>410.70416942723648</v>
      </c>
      <c r="AR109">
        <v>396583.30955777463</v>
      </c>
      <c r="AS109">
        <v>391804.57801716076</v>
      </c>
      <c r="AT109">
        <v>10.249868381654021</v>
      </c>
      <c r="AU109">
        <v>115.5946354970086</v>
      </c>
      <c r="AV109">
        <v>228.41330706585302</v>
      </c>
      <c r="AW109">
        <v>5414.2099586473969</v>
      </c>
      <c r="AX109">
        <v>80.897816640108061</v>
      </c>
      <c r="AY109">
        <v>0.83269096488681471</v>
      </c>
      <c r="AZ109">
        <v>547.76392740005645</v>
      </c>
      <c r="BA109">
        <v>1657.4071713119381</v>
      </c>
      <c r="BB109">
        <v>224.41784717721771</v>
      </c>
      <c r="BC109">
        <v>944.67285243811193</v>
      </c>
      <c r="BD109">
        <v>128.22318361499126</v>
      </c>
      <c r="BE109">
        <v>30.414969232916654</v>
      </c>
      <c r="BF109">
        <v>80.709951516644566</v>
      </c>
      <c r="BG109">
        <v>7.2780387676419416</v>
      </c>
      <c r="BH109">
        <v>28.693100609229656</v>
      </c>
      <c r="BI109">
        <v>3.9995919667783224</v>
      </c>
      <c r="BJ109">
        <v>7.953598526147859</v>
      </c>
      <c r="BK109">
        <v>0.63061139647175224</v>
      </c>
      <c r="BL109">
        <v>2.5083246089747444</v>
      </c>
      <c r="BM109">
        <v>0.2853054683636731</v>
      </c>
      <c r="BN109" t="s">
        <v>498</v>
      </c>
      <c r="BO109">
        <v>1.6142626813395644</v>
      </c>
      <c r="BP109">
        <v>3.5798914196690261</v>
      </c>
      <c r="BQ109">
        <v>1.0689110340696844</v>
      </c>
      <c r="BR109" s="3">
        <f t="shared" si="24"/>
        <v>3664.9584740354849</v>
      </c>
      <c r="BS109" s="3">
        <f t="shared" si="25"/>
        <v>3745.8562906755928</v>
      </c>
      <c r="BT109" s="7">
        <f t="shared" si="19"/>
        <v>0.98598931701207837</v>
      </c>
      <c r="BU109" s="8">
        <f t="shared" si="20"/>
        <v>148.34988695986002</v>
      </c>
      <c r="BV109" s="9">
        <f t="shared" si="21"/>
        <v>173.54450864889233</v>
      </c>
      <c r="BW109" s="8">
        <f t="shared" si="22"/>
        <v>1.1180979411804428</v>
      </c>
      <c r="BX109" s="8">
        <f t="shared" si="13"/>
        <v>1.1436456697464381</v>
      </c>
      <c r="BY109" s="8">
        <f t="shared" si="14"/>
        <v>0.88003155948206413</v>
      </c>
      <c r="BZ109" s="8">
        <f t="shared" si="15"/>
        <v>0.61269702730706299</v>
      </c>
      <c r="CA109" s="7">
        <f t="shared" si="23"/>
        <v>2.5551874914732209</v>
      </c>
      <c r="CB109" s="3">
        <f t="shared" si="16"/>
        <v>66.926527606223473</v>
      </c>
      <c r="CC109" s="3">
        <f t="shared" si="17"/>
        <v>3.3491013803452292</v>
      </c>
      <c r="CD109" s="7">
        <f t="shared" si="18"/>
        <v>20.226517432794871</v>
      </c>
      <c r="CE109" s="6">
        <v>5.3928108741395322</v>
      </c>
      <c r="CF109" s="6">
        <v>31.2257241649748</v>
      </c>
      <c r="CG109" s="10">
        <v>-161.12359020585416</v>
      </c>
      <c r="CH109" s="5">
        <v>-639.03937172348014</v>
      </c>
      <c r="CI109" s="5">
        <v>-3243.7035827636719</v>
      </c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</row>
    <row r="110" spans="1:107" x14ac:dyDescent="0.25">
      <c r="A110" t="s">
        <v>499</v>
      </c>
      <c r="B110" t="s">
        <v>396</v>
      </c>
      <c r="C110" t="s">
        <v>397</v>
      </c>
      <c r="D110" t="s">
        <v>68</v>
      </c>
      <c r="E110" s="15" t="s">
        <v>77</v>
      </c>
      <c r="F110" t="s">
        <v>97</v>
      </c>
      <c r="G110" s="6">
        <v>2.8243</v>
      </c>
      <c r="H110" s="6">
        <v>43.007199999999997</v>
      </c>
      <c r="I110" s="6">
        <v>1.44E-2</v>
      </c>
      <c r="J110" s="6">
        <v>54.901499999999999</v>
      </c>
      <c r="K110" s="6">
        <v>0.151</v>
      </c>
      <c r="L110" s="6">
        <v>5.6399999999999999E-2</v>
      </c>
      <c r="M110" s="6">
        <v>0</v>
      </c>
      <c r="N110" s="6">
        <v>3.3599999999999998E-2</v>
      </c>
      <c r="O110" s="6">
        <v>0</v>
      </c>
      <c r="P110" s="6">
        <v>0.13170000000000001</v>
      </c>
      <c r="Q110" s="6">
        <v>0.82740000000000002</v>
      </c>
      <c r="R110" s="6">
        <v>-1.1892298057690283</v>
      </c>
      <c r="S110" s="6">
        <v>-3.2494442877291957E-3</v>
      </c>
      <c r="T110" s="6">
        <v>100.75502074994324</v>
      </c>
      <c r="U110" s="6">
        <v>9.7544577934136854</v>
      </c>
      <c r="V110" s="6">
        <v>4.854783554183225E-2</v>
      </c>
      <c r="W110" s="6">
        <v>1.4074371186965532E-2</v>
      </c>
      <c r="X110" s="6">
        <v>1.8264259289605268E-2</v>
      </c>
      <c r="Y110" s="6">
        <v>0</v>
      </c>
      <c r="Z110" s="6">
        <v>7.9557059319640869E-2</v>
      </c>
      <c r="AA110" s="6">
        <v>6.0375312010058018</v>
      </c>
      <c r="AB110" s="6">
        <v>0</v>
      </c>
      <c r="AC110" s="6">
        <v>7.8383496794601007E-3</v>
      </c>
      <c r="AD110" s="6">
        <v>1.4811552832462078</v>
      </c>
      <c r="AE110" s="6">
        <v>4.0468424287688418E-3</v>
      </c>
      <c r="AF110" s="6">
        <v>0.51479787432502333</v>
      </c>
      <c r="AG110" s="6">
        <v>9.9149013187517294</v>
      </c>
      <c r="AH110" s="6">
        <v>6.0453695506852618</v>
      </c>
      <c r="AI110" t="s">
        <v>500</v>
      </c>
      <c r="AJ110">
        <v>1073.0912499132698</v>
      </c>
      <c r="AK110">
        <v>243.71870280185547</v>
      </c>
      <c r="AL110" t="s">
        <v>501</v>
      </c>
      <c r="AM110" t="s">
        <v>502</v>
      </c>
      <c r="AN110">
        <v>137.80578139320249</v>
      </c>
      <c r="AO110">
        <v>283619.62762301648</v>
      </c>
      <c r="AP110">
        <v>95.89339749808606</v>
      </c>
      <c r="AQ110">
        <v>349.08621797366288</v>
      </c>
      <c r="AR110">
        <v>392366.61911554926</v>
      </c>
      <c r="AS110">
        <v>361934.65096252318</v>
      </c>
      <c r="AT110">
        <v>9.5272336750300362</v>
      </c>
      <c r="AU110">
        <v>111.20131467951963</v>
      </c>
      <c r="AV110">
        <v>214.41081420249833</v>
      </c>
      <c r="AW110">
        <v>7906.1223248965989</v>
      </c>
      <c r="AX110">
        <v>125.74799708478834</v>
      </c>
      <c r="AY110">
        <v>1.4612908928490338</v>
      </c>
      <c r="AZ110">
        <v>689.16523348105864</v>
      </c>
      <c r="BA110">
        <v>1821.3185903921599</v>
      </c>
      <c r="BB110">
        <v>222.12790750495623</v>
      </c>
      <c r="BC110">
        <v>960.34002390081446</v>
      </c>
      <c r="BD110">
        <v>151.75556686146825</v>
      </c>
      <c r="BE110">
        <v>40.813488257219745</v>
      </c>
      <c r="BF110">
        <v>112.50335327651041</v>
      </c>
      <c r="BG110">
        <v>10.273908655924629</v>
      </c>
      <c r="BH110">
        <v>38.366330169322303</v>
      </c>
      <c r="BI110">
        <v>4.3090089958240396</v>
      </c>
      <c r="BJ110">
        <v>7.5644943723453277</v>
      </c>
      <c r="BK110">
        <v>0.64697911640656669</v>
      </c>
      <c r="BL110">
        <v>3.079318508421919</v>
      </c>
      <c r="BM110">
        <v>0.35672710241936645</v>
      </c>
      <c r="BN110" t="s">
        <v>503</v>
      </c>
      <c r="BO110">
        <v>1.6773204448594214</v>
      </c>
      <c r="BP110">
        <v>3.7589900377309617</v>
      </c>
      <c r="BQ110">
        <v>0.81832664294642743</v>
      </c>
      <c r="BR110" s="3">
        <f t="shared" si="24"/>
        <v>4062.6209305948523</v>
      </c>
      <c r="BS110" s="3">
        <f t="shared" si="25"/>
        <v>4188.3689276796404</v>
      </c>
      <c r="BT110" s="7">
        <f t="shared" si="19"/>
        <v>0.98409973068513534</v>
      </c>
      <c r="BU110" s="8">
        <f t="shared" si="20"/>
        <v>152.03594504996192</v>
      </c>
      <c r="BV110" s="9">
        <f t="shared" si="21"/>
        <v>155.34479619898769</v>
      </c>
      <c r="BW110" s="8">
        <f t="shared" si="22"/>
        <v>1.3837772463604761</v>
      </c>
      <c r="BX110" s="8">
        <f t="shared" si="13"/>
        <v>1.1261866223888999</v>
      </c>
      <c r="BY110" s="8">
        <f t="shared" si="14"/>
        <v>0.91940392200659904</v>
      </c>
      <c r="BZ110" s="8">
        <f t="shared" si="15"/>
        <v>0.81579122389708969</v>
      </c>
      <c r="CA110" s="7">
        <f t="shared" si="23"/>
        <v>2.1916890416650991</v>
      </c>
      <c r="CB110" s="3">
        <f t="shared" si="16"/>
        <v>62.872749532270667</v>
      </c>
      <c r="CC110" s="3">
        <f t="shared" si="17"/>
        <v>4.5935080693407748</v>
      </c>
      <c r="CD110" s="7">
        <f t="shared" si="18"/>
        <v>29.182579383485539</v>
      </c>
      <c r="CE110" s="6">
        <v>5.5423887121375017</v>
      </c>
      <c r="CF110" s="6">
        <v>30.999663687514797</v>
      </c>
      <c r="CG110" s="10">
        <v>-167.94031302825749</v>
      </c>
      <c r="CH110" s="5">
        <v>-366.51520684230127</v>
      </c>
      <c r="CI110" s="5">
        <v>11350.596008300781</v>
      </c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</row>
    <row r="111" spans="1:107" x14ac:dyDescent="0.25">
      <c r="A111" t="s">
        <v>504</v>
      </c>
      <c r="B111" t="s">
        <v>396</v>
      </c>
      <c r="C111" t="s">
        <v>397</v>
      </c>
      <c r="D111" t="s">
        <v>76</v>
      </c>
      <c r="E111" s="15" t="s">
        <v>235</v>
      </c>
      <c r="F111" t="s">
        <v>97</v>
      </c>
      <c r="G111" s="6">
        <v>2.9148000000000001</v>
      </c>
      <c r="H111" s="6">
        <v>41.374099999999999</v>
      </c>
      <c r="I111" s="6">
        <v>1.78E-2</v>
      </c>
      <c r="J111" s="6">
        <v>54.843299999999999</v>
      </c>
      <c r="K111" s="6">
        <v>0.1656</v>
      </c>
      <c r="L111" s="6">
        <v>4.7899999999999998E-2</v>
      </c>
      <c r="M111" s="6">
        <v>0</v>
      </c>
      <c r="N111" s="6">
        <v>0</v>
      </c>
      <c r="O111" s="6">
        <v>0</v>
      </c>
      <c r="P111" s="6">
        <v>0</v>
      </c>
      <c r="Q111" s="6">
        <v>0.84179999999999999</v>
      </c>
      <c r="R111" s="6">
        <v>-1.2273366985998526</v>
      </c>
      <c r="S111" s="6">
        <v>-4.0166741889985889E-3</v>
      </c>
      <c r="T111" s="6">
        <v>98.974046627211138</v>
      </c>
      <c r="U111" s="6">
        <v>9.990197693893089</v>
      </c>
      <c r="V111" s="6">
        <v>5.4586448227717924E-2</v>
      </c>
      <c r="W111" s="6">
        <v>1.1953233685383848E-2</v>
      </c>
      <c r="X111" s="6">
        <v>0</v>
      </c>
      <c r="Y111" s="6">
        <v>0</v>
      </c>
      <c r="Z111" s="6">
        <v>8.2985784991521622E-2</v>
      </c>
      <c r="AA111" s="6">
        <v>5.9549532881704792</v>
      </c>
      <c r="AB111" s="6">
        <v>0</v>
      </c>
      <c r="AC111" s="6">
        <v>0</v>
      </c>
      <c r="AD111" s="6">
        <v>1.5672205102191563</v>
      </c>
      <c r="AE111" s="6">
        <v>5.1286774282339083E-3</v>
      </c>
      <c r="AF111" s="6">
        <v>0.42765081235260977</v>
      </c>
      <c r="AG111" s="6">
        <v>10.139723160797713</v>
      </c>
      <c r="AH111" s="6">
        <v>5.9549532881704792</v>
      </c>
      <c r="AI111" t="s">
        <v>505</v>
      </c>
      <c r="AJ111">
        <v>1322.0929165985892</v>
      </c>
      <c r="AK111">
        <v>175.49325473680378</v>
      </c>
      <c r="AL111" t="s">
        <v>506</v>
      </c>
      <c r="AM111" t="s">
        <v>507</v>
      </c>
      <c r="AN111">
        <v>118.24338802647537</v>
      </c>
      <c r="AO111">
        <v>200695.98566547406</v>
      </c>
      <c r="AP111">
        <v>120.98704217858293</v>
      </c>
      <c r="AQ111">
        <v>330.96620840879467</v>
      </c>
      <c r="AR111">
        <v>391937.80313837377</v>
      </c>
      <c r="AS111">
        <v>394422.31659470551</v>
      </c>
      <c r="AT111">
        <v>9.6482636682891449</v>
      </c>
      <c r="AU111">
        <v>88.896380007480246</v>
      </c>
      <c r="AV111">
        <v>178.12853489248045</v>
      </c>
      <c r="AW111">
        <v>6906.6179498040974</v>
      </c>
      <c r="AX111">
        <v>112.64958084802859</v>
      </c>
      <c r="AY111">
        <v>0.73434028406885488</v>
      </c>
      <c r="AZ111">
        <v>791.93913075889088</v>
      </c>
      <c r="BA111">
        <v>2285.6995862071212</v>
      </c>
      <c r="BB111">
        <v>305.21235166736312</v>
      </c>
      <c r="BC111">
        <v>1348.7936261332954</v>
      </c>
      <c r="BD111">
        <v>193.03012041498232</v>
      </c>
      <c r="BE111">
        <v>45.279953735919392</v>
      </c>
      <c r="BF111">
        <v>114.84908689214441</v>
      </c>
      <c r="BG111">
        <v>10.02915767151449</v>
      </c>
      <c r="BH111">
        <v>38.894370784140378</v>
      </c>
      <c r="BI111">
        <v>5.0625917912839506</v>
      </c>
      <c r="BJ111">
        <v>9.5818145661285623</v>
      </c>
      <c r="BK111">
        <v>0.79396606164648009</v>
      </c>
      <c r="BL111">
        <v>3.5356889369235738</v>
      </c>
      <c r="BM111">
        <v>0.34691383978821255</v>
      </c>
      <c r="BN111" t="s">
        <v>508</v>
      </c>
      <c r="BO111">
        <v>1.3853190934072956</v>
      </c>
      <c r="BP111">
        <v>3.9055984975261788</v>
      </c>
      <c r="BQ111">
        <v>1.0234137563325787</v>
      </c>
      <c r="BR111" s="3">
        <f t="shared" si="24"/>
        <v>5153.0483594611433</v>
      </c>
      <c r="BS111" s="3">
        <f t="shared" si="25"/>
        <v>5265.6979403091718</v>
      </c>
      <c r="BT111" s="7">
        <f t="shared" si="19"/>
        <v>0.98675647909918662</v>
      </c>
      <c r="BU111" s="8">
        <f t="shared" si="20"/>
        <v>152.15817230036191</v>
      </c>
      <c r="BV111" s="9">
        <f t="shared" si="21"/>
        <v>169.78937182114188</v>
      </c>
      <c r="BW111" s="8">
        <f t="shared" si="22"/>
        <v>1.1321765402031088</v>
      </c>
      <c r="BX111" s="8">
        <f t="shared" si="13"/>
        <v>1.1247600500898816</v>
      </c>
      <c r="BY111" s="8">
        <f t="shared" si="14"/>
        <v>0.89513254392299491</v>
      </c>
      <c r="BZ111" s="8">
        <f t="shared" si="15"/>
        <v>0.65785926260546135</v>
      </c>
      <c r="CA111" s="7">
        <f t="shared" si="23"/>
        <v>1.9741327455857796</v>
      </c>
      <c r="CB111" s="3">
        <f t="shared" si="16"/>
        <v>61.310640464091577</v>
      </c>
      <c r="CC111" s="3">
        <f t="shared" si="17"/>
        <v>3.8162458471556606</v>
      </c>
      <c r="CD111" s="7">
        <f t="shared" si="18"/>
        <v>22.25136560328103</v>
      </c>
      <c r="CE111" s="6">
        <v>5.6952285211678753</v>
      </c>
      <c r="CF111" s="6">
        <v>31.913771468485535</v>
      </c>
      <c r="CG111" s="10">
        <v>-168.57063158754943</v>
      </c>
      <c r="CH111" s="5">
        <v>-670.90891566945356</v>
      </c>
      <c r="CI111" s="5">
        <v>956.87689208984375</v>
      </c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</row>
    <row r="112" spans="1:107" x14ac:dyDescent="0.25">
      <c r="A112" t="s">
        <v>509</v>
      </c>
      <c r="B112" t="s">
        <v>396</v>
      </c>
      <c r="C112" t="s">
        <v>397</v>
      </c>
      <c r="D112" t="s">
        <v>68</v>
      </c>
      <c r="E112" s="15" t="s">
        <v>235</v>
      </c>
      <c r="F112" t="s">
        <v>97</v>
      </c>
      <c r="G112" s="6">
        <v>3.5495999999999999</v>
      </c>
      <c r="H112" s="6">
        <v>43.678699999999999</v>
      </c>
      <c r="I112" s="6">
        <v>0</v>
      </c>
      <c r="J112" s="6">
        <v>56.011000000000003</v>
      </c>
      <c r="K112" s="6">
        <v>0.13250000000000001</v>
      </c>
      <c r="L112" s="6">
        <v>3.5999999999999997E-2</v>
      </c>
      <c r="M112" s="6">
        <v>0</v>
      </c>
      <c r="N112" s="6">
        <v>1.7299999999999999E-2</v>
      </c>
      <c r="O112" s="6">
        <v>0</v>
      </c>
      <c r="P112" s="6">
        <v>0</v>
      </c>
      <c r="Q112" s="6">
        <v>0.81010000000000004</v>
      </c>
      <c r="R112" s="6">
        <v>-1.4946323402463415</v>
      </c>
      <c r="S112" s="6">
        <v>0</v>
      </c>
      <c r="T112" s="6">
        <v>102.74066765975365</v>
      </c>
      <c r="U112" s="6">
        <v>9.7959285820803021</v>
      </c>
      <c r="V112" s="6">
        <v>4.19336014427674E-2</v>
      </c>
      <c r="W112" s="6">
        <v>8.9836411831694888E-3</v>
      </c>
      <c r="X112" s="6">
        <v>0</v>
      </c>
      <c r="Y112" s="6">
        <v>0</v>
      </c>
      <c r="Z112" s="6">
        <v>7.6675249446364863E-2</v>
      </c>
      <c r="AA112" s="6">
        <v>6.0358895449399919</v>
      </c>
      <c r="AB112" s="6">
        <v>0</v>
      </c>
      <c r="AC112" s="6">
        <v>3.9726913051633317E-3</v>
      </c>
      <c r="AD112" s="6">
        <v>1.8324095299665453</v>
      </c>
      <c r="AE112" s="6">
        <v>0</v>
      </c>
      <c r="AF112" s="6">
        <v>0.16759047003345473</v>
      </c>
      <c r="AG112" s="6">
        <v>9.923521074152605</v>
      </c>
      <c r="AH112" s="6">
        <v>6.0398622362451553</v>
      </c>
      <c r="AI112" t="s">
        <v>510</v>
      </c>
      <c r="AJ112">
        <v>1279.6059640505421</v>
      </c>
      <c r="AK112">
        <v>218.57963195993165</v>
      </c>
      <c r="AL112" t="s">
        <v>511</v>
      </c>
      <c r="AM112" t="s">
        <v>512</v>
      </c>
      <c r="AN112">
        <v>165.6751443097551</v>
      </c>
      <c r="AO112">
        <v>252339.28841883779</v>
      </c>
      <c r="AP112">
        <v>107.63475535857347</v>
      </c>
      <c r="AQ112">
        <v>252.15166321633006</v>
      </c>
      <c r="AR112">
        <v>400299.7146932953</v>
      </c>
      <c r="AS112">
        <v>402849.42718275258</v>
      </c>
      <c r="AT112">
        <v>11.073966763628933</v>
      </c>
      <c r="AU112">
        <v>108.21682216041748</v>
      </c>
      <c r="AV112">
        <v>216.58355705638314</v>
      </c>
      <c r="AW112">
        <v>7910.8097912051353</v>
      </c>
      <c r="AX112">
        <v>125.29848610200351</v>
      </c>
      <c r="AY112">
        <v>1.199996140073446</v>
      </c>
      <c r="AZ112">
        <v>769.94260272713461</v>
      </c>
      <c r="BA112">
        <v>2242.053792578713</v>
      </c>
      <c r="BB112">
        <v>296.42070544316317</v>
      </c>
      <c r="BC112">
        <v>1298.1366417110048</v>
      </c>
      <c r="BD112">
        <v>193.65760497126445</v>
      </c>
      <c r="BE112">
        <v>46.677204444481411</v>
      </c>
      <c r="BF112">
        <v>116.92783296436725</v>
      </c>
      <c r="BG112">
        <v>10.255650999129482</v>
      </c>
      <c r="BH112">
        <v>39.804344766561464</v>
      </c>
      <c r="BI112">
        <v>4.7945778364924667</v>
      </c>
      <c r="BJ112">
        <v>9.631845331278079</v>
      </c>
      <c r="BK112">
        <v>0.80544742660935631</v>
      </c>
      <c r="BL112">
        <v>3.7448523487264818</v>
      </c>
      <c r="BM112">
        <v>0.35876044834817244</v>
      </c>
      <c r="BN112" t="s">
        <v>513</v>
      </c>
      <c r="BO112">
        <v>1.6083279869248186</v>
      </c>
      <c r="BP112">
        <v>4.007465646629055</v>
      </c>
      <c r="BQ112">
        <v>0.85745639322033418</v>
      </c>
      <c r="BR112" s="3">
        <f t="shared" si="24"/>
        <v>5033.2118639972741</v>
      </c>
      <c r="BS112" s="3">
        <f t="shared" si="25"/>
        <v>5158.5103500992773</v>
      </c>
      <c r="BT112" s="7">
        <f t="shared" si="19"/>
        <v>0.98621248597669153</v>
      </c>
      <c r="BU112" s="8">
        <f t="shared" si="20"/>
        <v>139.66937242743577</v>
      </c>
      <c r="BV112" s="9">
        <f t="shared" si="21"/>
        <v>157.24495864312863</v>
      </c>
      <c r="BW112" s="8">
        <f t="shared" si="22"/>
        <v>1.1436833437586615</v>
      </c>
      <c r="BX112" s="8">
        <f t="shared" si="13"/>
        <v>1.1354036110989858</v>
      </c>
      <c r="BY112" s="8">
        <f t="shared" si="14"/>
        <v>0.91303262351999614</v>
      </c>
      <c r="BZ112" s="8">
        <f t="shared" si="15"/>
        <v>0.7507015845863898</v>
      </c>
      <c r="CA112" s="7">
        <f t="shared" si="23"/>
        <v>2.0198304440682571</v>
      </c>
      <c r="CB112" s="3">
        <f t="shared" si="16"/>
        <v>63.135717256512343</v>
      </c>
      <c r="CC112" s="3">
        <f t="shared" si="17"/>
        <v>4.6736669973131644</v>
      </c>
      <c r="CD112" s="7">
        <f t="shared" si="18"/>
        <v>26.133371982895408</v>
      </c>
      <c r="CE112" s="6">
        <v>5.695837043041271</v>
      </c>
      <c r="CF112" s="6">
        <v>31.588840793966082</v>
      </c>
      <c r="CG112" s="10">
        <v>-167.55069070150034</v>
      </c>
      <c r="CH112" s="5">
        <v>-691.31393953412771</v>
      </c>
      <c r="CI112" s="5">
        <v>2632.5434875488281</v>
      </c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</row>
    <row r="113" spans="1:107" x14ac:dyDescent="0.25">
      <c r="A113" t="s">
        <v>514</v>
      </c>
      <c r="B113" t="s">
        <v>396</v>
      </c>
      <c r="C113" t="s">
        <v>397</v>
      </c>
      <c r="D113" t="s">
        <v>76</v>
      </c>
      <c r="E113" s="15" t="s">
        <v>80</v>
      </c>
      <c r="F113" t="s">
        <v>97</v>
      </c>
      <c r="G113" s="6">
        <v>2.8946000000000001</v>
      </c>
      <c r="H113" s="6">
        <v>43.266500000000001</v>
      </c>
      <c r="I113" s="6">
        <v>1.38E-2</v>
      </c>
      <c r="J113" s="6">
        <v>54.722299999999997</v>
      </c>
      <c r="K113" s="6">
        <v>0.13589999999999999</v>
      </c>
      <c r="L113" s="6">
        <v>3.2599999999999997E-2</v>
      </c>
      <c r="M113" s="6">
        <v>0</v>
      </c>
      <c r="N113" s="6">
        <v>3.6400000000000002E-2</v>
      </c>
      <c r="O113" s="6">
        <v>0</v>
      </c>
      <c r="P113" s="6">
        <v>0</v>
      </c>
      <c r="Q113" s="6">
        <v>0.9385</v>
      </c>
      <c r="R113" s="6">
        <v>-1.218831071691757</v>
      </c>
      <c r="S113" s="6">
        <v>-3.1140507757404794E-3</v>
      </c>
      <c r="T113" s="6">
        <v>100.81875487753251</v>
      </c>
      <c r="U113" s="6">
        <v>9.7053127936827934</v>
      </c>
      <c r="V113" s="6">
        <v>4.3615278712392722E-2</v>
      </c>
      <c r="W113" s="6">
        <v>8.1351861825368146E-3</v>
      </c>
      <c r="X113" s="6">
        <v>0</v>
      </c>
      <c r="Y113" s="6">
        <v>0</v>
      </c>
      <c r="Z113" s="6">
        <v>9.0079040763492713E-2</v>
      </c>
      <c r="AA113" s="6">
        <v>6.0631212723115571</v>
      </c>
      <c r="AB113" s="6">
        <v>0</v>
      </c>
      <c r="AC113" s="6">
        <v>8.4764306045526251E-3</v>
      </c>
      <c r="AD113" s="6">
        <v>1.5153208339181292</v>
      </c>
      <c r="AE113" s="6">
        <v>3.8713207872396239E-3</v>
      </c>
      <c r="AF113" s="6">
        <v>0.48080784529463116</v>
      </c>
      <c r="AG113" s="6">
        <v>9.8471422993412165</v>
      </c>
      <c r="AH113" s="6">
        <v>6.0715977029161099</v>
      </c>
      <c r="AI113" t="s">
        <v>515</v>
      </c>
      <c r="AJ113">
        <v>1222.68838619641</v>
      </c>
      <c r="AK113">
        <v>101.77706844436359</v>
      </c>
      <c r="AL113" t="s">
        <v>516</v>
      </c>
      <c r="AM113" t="s">
        <v>517</v>
      </c>
      <c r="AN113">
        <v>99.647263020378318</v>
      </c>
      <c r="AO113">
        <v>233766.61577371627</v>
      </c>
      <c r="AP113">
        <v>129.29844288880378</v>
      </c>
      <c r="AQ113">
        <v>267.71748175326678</v>
      </c>
      <c r="AR113">
        <v>391080.17118402285</v>
      </c>
      <c r="AS113">
        <v>391080.13823135378</v>
      </c>
      <c r="AT113">
        <v>10.178583070486997</v>
      </c>
      <c r="AU113">
        <v>87.529142653626991</v>
      </c>
      <c r="AV113">
        <v>90.091044722801797</v>
      </c>
      <c r="AW113">
        <v>7431.3637290717825</v>
      </c>
      <c r="AX113">
        <v>142.25312085458251</v>
      </c>
      <c r="AY113">
        <v>8.3620074047974322E-2</v>
      </c>
      <c r="AZ113">
        <v>1128.7536789893995</v>
      </c>
      <c r="BA113">
        <v>3210.7731518223968</v>
      </c>
      <c r="BB113">
        <v>414.63506981776476</v>
      </c>
      <c r="BC113">
        <v>1881.828297768247</v>
      </c>
      <c r="BD113">
        <v>275.31886320228114</v>
      </c>
      <c r="BE113">
        <v>65.469336582055178</v>
      </c>
      <c r="BF113">
        <v>161.65016722412875</v>
      </c>
      <c r="BG113">
        <v>13.720845775368145</v>
      </c>
      <c r="BH113">
        <v>51.879284714537285</v>
      </c>
      <c r="BI113">
        <v>6.3763097746701582</v>
      </c>
      <c r="BJ113">
        <v>11.961140356529116</v>
      </c>
      <c r="BK113">
        <v>0.93204697359487831</v>
      </c>
      <c r="BL113">
        <v>4.0509894047980524</v>
      </c>
      <c r="BM113">
        <v>0.40677275482444147</v>
      </c>
      <c r="BN113" t="s">
        <v>518</v>
      </c>
      <c r="BO113">
        <v>1.1333312647786038</v>
      </c>
      <c r="BP113">
        <v>1.7370432110736109</v>
      </c>
      <c r="BQ113">
        <v>0.23421620359376838</v>
      </c>
      <c r="BR113" s="3">
        <f t="shared" si="24"/>
        <v>7227.7559551605955</v>
      </c>
      <c r="BS113" s="3">
        <f t="shared" si="25"/>
        <v>7370.0090760151779</v>
      </c>
      <c r="BT113" s="7">
        <f t="shared" si="19"/>
        <v>0.98764106171978006</v>
      </c>
      <c r="BU113" s="8">
        <f t="shared" si="20"/>
        <v>189.284739427961</v>
      </c>
      <c r="BV113" s="9">
        <f t="shared" si="21"/>
        <v>208.16797474331446</v>
      </c>
      <c r="BW113" s="8">
        <f t="shared" si="22"/>
        <v>1.1566102533333651</v>
      </c>
      <c r="BX113" s="8">
        <f t="shared" si="13"/>
        <v>1.1354413444753744</v>
      </c>
      <c r="BY113" s="8">
        <f t="shared" si="14"/>
        <v>0.91346006138930547</v>
      </c>
      <c r="BZ113" s="8">
        <f t="shared" si="15"/>
        <v>0.64576574261078112</v>
      </c>
      <c r="CA113" s="7">
        <f t="shared" si="23"/>
        <v>1.1627792225398452</v>
      </c>
      <c r="CB113" s="3">
        <f t="shared" si="16"/>
        <v>52.240426673439764</v>
      </c>
      <c r="CC113" s="3">
        <f t="shared" si="17"/>
        <v>7.4164092168720783</v>
      </c>
      <c r="CD113" s="7">
        <f t="shared" si="18"/>
        <v>22.309631414032289</v>
      </c>
      <c r="CE113" s="6">
        <v>5.9675451175004648</v>
      </c>
      <c r="CF113" s="6">
        <v>32.982832273065867</v>
      </c>
      <c r="CG113" s="10">
        <v>-181.34326652802258</v>
      </c>
      <c r="CH113" s="5">
        <v>-593.80454311826543</v>
      </c>
      <c r="CI113" s="5">
        <v>3559.6500244140625</v>
      </c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</row>
    <row r="114" spans="1:107" x14ac:dyDescent="0.25">
      <c r="A114" t="s">
        <v>519</v>
      </c>
      <c r="B114" t="s">
        <v>396</v>
      </c>
      <c r="C114" t="s">
        <v>397</v>
      </c>
      <c r="D114" t="s">
        <v>68</v>
      </c>
      <c r="E114" t="s">
        <v>235</v>
      </c>
      <c r="F114" t="s">
        <v>97</v>
      </c>
      <c r="G114" s="6">
        <v>2.6659999999999999</v>
      </c>
      <c r="H114" s="6">
        <v>42.309600000000003</v>
      </c>
      <c r="I114" s="6">
        <v>1.04E-2</v>
      </c>
      <c r="J114" s="6">
        <v>54.452500000000001</v>
      </c>
      <c r="K114" s="6">
        <v>0.15229999999999999</v>
      </c>
      <c r="L114" s="6">
        <v>7.51E-2</v>
      </c>
      <c r="M114" s="6">
        <v>0</v>
      </c>
      <c r="N114" s="6">
        <v>1.9699999999999999E-2</v>
      </c>
      <c r="O114" s="6">
        <v>7.9699999999999993E-2</v>
      </c>
      <c r="P114" s="6">
        <v>0.1153</v>
      </c>
      <c r="Q114" s="6">
        <v>0.91920000000000002</v>
      </c>
      <c r="R114" s="6">
        <v>-1.1225743236130119</v>
      </c>
      <c r="S114" s="6">
        <v>-2.3468208744710857E-3</v>
      </c>
      <c r="T114" s="6">
        <v>99.674878855512532</v>
      </c>
      <c r="U114" s="6">
        <v>9.7955649598239862</v>
      </c>
      <c r="V114" s="6">
        <v>4.9577608057699667E-2</v>
      </c>
      <c r="W114" s="6">
        <v>1.8740873690445241E-2</v>
      </c>
      <c r="X114" s="6">
        <v>1.6189682732238014E-2</v>
      </c>
      <c r="Y114" s="6">
        <v>1.1333983854649177E-2</v>
      </c>
      <c r="Z114" s="6">
        <v>8.948823915664425E-2</v>
      </c>
      <c r="AA114" s="6">
        <v>6.0138124620322326</v>
      </c>
      <c r="AB114" s="6">
        <v>0</v>
      </c>
      <c r="AC114" s="6">
        <v>4.6531207683545095E-3</v>
      </c>
      <c r="AD114" s="6">
        <v>1.4156068410457752</v>
      </c>
      <c r="AE114" s="6">
        <v>2.9592379206358809E-3</v>
      </c>
      <c r="AF114" s="6">
        <v>0.58143392103358893</v>
      </c>
      <c r="AG114" s="6">
        <v>9.9808953473156627</v>
      </c>
      <c r="AH114" s="6">
        <v>6.0184655828005873</v>
      </c>
      <c r="AI114" t="s">
        <v>520</v>
      </c>
      <c r="AJ114">
        <v>1201.3954513383364</v>
      </c>
      <c r="AK114">
        <v>343.77054763471961</v>
      </c>
      <c r="AL114" t="s">
        <v>521</v>
      </c>
      <c r="AM114" t="s">
        <v>522</v>
      </c>
      <c r="AN114">
        <v>120.37438941052697</v>
      </c>
      <c r="AO114">
        <v>220435.43890856343</v>
      </c>
      <c r="AP114">
        <v>89.435670398540552</v>
      </c>
      <c r="AQ114">
        <v>337.52082930789055</v>
      </c>
      <c r="AR114">
        <v>389150.49928673328</v>
      </c>
      <c r="AS114">
        <v>379283.31868376822</v>
      </c>
      <c r="AT114">
        <v>10.312328265681382</v>
      </c>
      <c r="AU114">
        <v>127.57978857901774</v>
      </c>
      <c r="AV114">
        <v>257.48083045306197</v>
      </c>
      <c r="AW114">
        <v>6522.2295754869319</v>
      </c>
      <c r="AX114">
        <v>78.300377668951299</v>
      </c>
      <c r="AY114">
        <v>1.0551645938103416</v>
      </c>
      <c r="AZ114">
        <v>515.83402909777385</v>
      </c>
      <c r="BA114">
        <v>1558.0371497439105</v>
      </c>
      <c r="BB114">
        <v>198.5737702111326</v>
      </c>
      <c r="BC114">
        <v>855.80042101507831</v>
      </c>
      <c r="BD114">
        <v>124.52265248105957</v>
      </c>
      <c r="BE114">
        <v>29.756190120481261</v>
      </c>
      <c r="BF114">
        <v>77.486946420474709</v>
      </c>
      <c r="BG114">
        <v>6.9510881548404981</v>
      </c>
      <c r="BH114">
        <v>28.70741058172797</v>
      </c>
      <c r="BI114">
        <v>3.5612744564296128</v>
      </c>
      <c r="BJ114">
        <v>6.6010404195605723</v>
      </c>
      <c r="BK114">
        <v>0.54361385999636758</v>
      </c>
      <c r="BL114">
        <v>2.3219866480261602</v>
      </c>
      <c r="BM114">
        <v>0.22897083985052702</v>
      </c>
      <c r="BN114" t="s">
        <v>523</v>
      </c>
      <c r="BO114">
        <v>1.4022395279744369</v>
      </c>
      <c r="BP114">
        <v>2.5963060452718283</v>
      </c>
      <c r="BQ114">
        <v>0.60019636922177388</v>
      </c>
      <c r="BR114" s="3">
        <f t="shared" si="24"/>
        <v>3408.9265440503427</v>
      </c>
      <c r="BS114" s="3">
        <f t="shared" si="25"/>
        <v>3487.2269217192938</v>
      </c>
      <c r="BT114" s="7">
        <f t="shared" si="19"/>
        <v>0.98565079524937138</v>
      </c>
      <c r="BU114" s="8">
        <f t="shared" si="20"/>
        <v>150.91339896456847</v>
      </c>
      <c r="BV114" s="9">
        <f t="shared" si="21"/>
        <v>176.23148149633602</v>
      </c>
      <c r="BW114" s="8">
        <f t="shared" si="22"/>
        <v>1.162265500960753</v>
      </c>
      <c r="BX114" s="8">
        <f t="shared" si="13"/>
        <v>1.177740365474431</v>
      </c>
      <c r="BY114" s="8">
        <f t="shared" si="14"/>
        <v>0.89165439902170696</v>
      </c>
      <c r="BZ114" s="8">
        <f t="shared" si="15"/>
        <v>0.63863570208682974</v>
      </c>
      <c r="CA114" s="7">
        <f t="shared" si="23"/>
        <v>2.6945533572647524</v>
      </c>
      <c r="CB114" s="3">
        <f t="shared" si="16"/>
        <v>83.297549381721723</v>
      </c>
      <c r="CC114" s="3">
        <f t="shared" si="17"/>
        <v>4.3257609982517033</v>
      </c>
      <c r="CD114" s="7">
        <f t="shared" si="18"/>
        <v>21.986617045924632</v>
      </c>
      <c r="CE114" s="6">
        <v>5.2999939914044365</v>
      </c>
      <c r="CF114" s="6">
        <v>31.644443578574979</v>
      </c>
      <c r="CG114" s="10">
        <v>-171.76875449405497</v>
      </c>
      <c r="CH114" s="5">
        <v>-492.80329385292862</v>
      </c>
      <c r="CI114" s="5">
        <v>-944.41671752929688</v>
      </c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</row>
    <row r="115" spans="1:107" x14ac:dyDescent="0.25">
      <c r="A115" t="s">
        <v>524</v>
      </c>
      <c r="B115" t="s">
        <v>396</v>
      </c>
      <c r="C115" t="s">
        <v>397</v>
      </c>
      <c r="D115" t="s">
        <v>79</v>
      </c>
      <c r="E115" t="s">
        <v>80</v>
      </c>
      <c r="F115" t="s">
        <v>97</v>
      </c>
      <c r="G115" s="6">
        <v>2.6242000000000001</v>
      </c>
      <c r="H115" s="6">
        <v>42.698799999999999</v>
      </c>
      <c r="I115" s="6">
        <v>1.8E-3</v>
      </c>
      <c r="J115" s="6">
        <v>53.939900000000002</v>
      </c>
      <c r="K115" s="6">
        <v>0.14319999999999999</v>
      </c>
      <c r="L115" s="6">
        <v>5.6399999999999999E-2</v>
      </c>
      <c r="M115" s="6">
        <v>0</v>
      </c>
      <c r="N115" s="6">
        <v>1.83E-2</v>
      </c>
      <c r="O115" s="6">
        <v>0</v>
      </c>
      <c r="P115" s="6">
        <v>8.2400000000000001E-2</v>
      </c>
      <c r="Q115" s="6">
        <v>0.86699999999999999</v>
      </c>
      <c r="R115" s="6">
        <v>-1.1049735709022002</v>
      </c>
      <c r="S115" s="6">
        <v>-4.0618053596614946E-4</v>
      </c>
      <c r="T115" s="6">
        <v>99.326720248561841</v>
      </c>
      <c r="U115" s="6">
        <v>9.6962820402096881</v>
      </c>
      <c r="V115" s="6">
        <v>4.658135544238462E-2</v>
      </c>
      <c r="W115" s="6">
        <v>1.4074371186965532E-2</v>
      </c>
      <c r="X115" s="6">
        <v>1.1561646315126182E-2</v>
      </c>
      <c r="Y115" s="6">
        <v>0</v>
      </c>
      <c r="Z115" s="6">
        <v>8.4344832803487438E-2</v>
      </c>
      <c r="AA115" s="6">
        <v>6.0647104125730831</v>
      </c>
      <c r="AB115" s="6">
        <v>0</v>
      </c>
      <c r="AC115" s="6">
        <v>4.3192926000930956E-3</v>
      </c>
      <c r="AD115" s="6">
        <v>1.3923963496379976</v>
      </c>
      <c r="AE115" s="6">
        <v>5.1180259854324611E-4</v>
      </c>
      <c r="AF115" s="6">
        <v>0.60709184776345915</v>
      </c>
      <c r="AG115" s="6">
        <v>9.8528442459576535</v>
      </c>
      <c r="AH115" s="6">
        <v>6.0690297051731763</v>
      </c>
      <c r="AI115" t="s">
        <v>525</v>
      </c>
      <c r="AJ115">
        <v>1507.1276280029015</v>
      </c>
      <c r="AK115">
        <v>263.4412128105194</v>
      </c>
      <c r="AL115" t="s">
        <v>526</v>
      </c>
      <c r="AM115" t="s">
        <v>527</v>
      </c>
      <c r="AN115">
        <v>265.7976259224119</v>
      </c>
      <c r="AO115">
        <v>215986.54934615354</v>
      </c>
      <c r="AP115" t="s">
        <v>528</v>
      </c>
      <c r="AQ115">
        <v>449.60676284870203</v>
      </c>
      <c r="AR115">
        <v>385505.56348074181</v>
      </c>
      <c r="AS115">
        <v>373695.37746531243</v>
      </c>
      <c r="AT115">
        <v>9.8243102354570322</v>
      </c>
      <c r="AU115">
        <v>112.60702843986742</v>
      </c>
      <c r="AV115">
        <v>233.13650994714774</v>
      </c>
      <c r="AW115">
        <v>6245.8943768915678</v>
      </c>
      <c r="AX115">
        <v>119.36005166853128</v>
      </c>
      <c r="AY115">
        <v>0.57573989551397742</v>
      </c>
      <c r="AZ115">
        <v>842.96723145229396</v>
      </c>
      <c r="BA115">
        <v>2411.6687535930741</v>
      </c>
      <c r="BB115">
        <v>319.00893801644838</v>
      </c>
      <c r="BC115">
        <v>1370.9251728886227</v>
      </c>
      <c r="BD115">
        <v>197.00176951344611</v>
      </c>
      <c r="BE115">
        <v>46.251196723965137</v>
      </c>
      <c r="BF115">
        <v>119.46701595042283</v>
      </c>
      <c r="BG115">
        <v>10.60969563264724</v>
      </c>
      <c r="BH115">
        <v>42.307578100793243</v>
      </c>
      <c r="BI115">
        <v>5.1523865951131258</v>
      </c>
      <c r="BJ115">
        <v>9.2183001547154984</v>
      </c>
      <c r="BK115">
        <v>0.74071870348396618</v>
      </c>
      <c r="BL115">
        <v>3.3149870580047542</v>
      </c>
      <c r="BM115">
        <v>0.36945333374034012</v>
      </c>
      <c r="BN115">
        <v>2.1675133170454532E-2</v>
      </c>
      <c r="BO115">
        <v>1.7873527286833477</v>
      </c>
      <c r="BP115">
        <v>3.598287099537024</v>
      </c>
      <c r="BQ115">
        <v>0.96998065593186666</v>
      </c>
      <c r="BR115" s="3">
        <f t="shared" si="24"/>
        <v>5379.0031977167719</v>
      </c>
      <c r="BS115" s="3">
        <f t="shared" si="25"/>
        <v>5498.3632493853029</v>
      </c>
      <c r="BT115" s="7">
        <f t="shared" si="19"/>
        <v>0.98666795371883442</v>
      </c>
      <c r="BU115" s="8">
        <f t="shared" si="20"/>
        <v>172.74535784474676</v>
      </c>
      <c r="BV115" s="9">
        <f t="shared" si="21"/>
        <v>191.07383523008613</v>
      </c>
      <c r="BW115" s="8">
        <f t="shared" si="22"/>
        <v>1.1856726326906608</v>
      </c>
      <c r="BX115" s="8">
        <f t="shared" si="13"/>
        <v>1.1251192912436876</v>
      </c>
      <c r="BY115" s="8">
        <f t="shared" si="14"/>
        <v>0.88740442370800809</v>
      </c>
      <c r="BZ115" s="8">
        <f t="shared" si="15"/>
        <v>0.66823836671694981</v>
      </c>
      <c r="CA115" s="7">
        <f t="shared" si="23"/>
        <v>2.3394739783156431</v>
      </c>
      <c r="CB115" s="3">
        <f t="shared" si="16"/>
        <v>52.328180907936627</v>
      </c>
      <c r="CC115" s="3">
        <f t="shared" si="17"/>
        <v>3.7096483084810865</v>
      </c>
      <c r="CD115" s="7">
        <f t="shared" si="18"/>
        <v>23.165973566839973</v>
      </c>
      <c r="CE115" s="6">
        <v>5.7171309224338147</v>
      </c>
      <c r="CF115" s="6">
        <v>32.288131461319566</v>
      </c>
      <c r="CG115" s="10">
        <v>-170.9977944329878</v>
      </c>
      <c r="CH115" s="5">
        <v>-636.34356226953969</v>
      </c>
      <c r="CI115" s="5">
        <v>3714.0283813476563</v>
      </c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</row>
    <row r="116" spans="1:107" x14ac:dyDescent="0.25">
      <c r="A116" t="s">
        <v>529</v>
      </c>
      <c r="B116" t="s">
        <v>396</v>
      </c>
      <c r="C116" t="s">
        <v>397</v>
      </c>
      <c r="D116" t="s">
        <v>530</v>
      </c>
      <c r="E116" s="15" t="s">
        <v>69</v>
      </c>
      <c r="F116" t="s">
        <v>97</v>
      </c>
      <c r="G116" s="6">
        <v>2.6532</v>
      </c>
      <c r="H116" s="6">
        <v>43.008400000000002</v>
      </c>
      <c r="I116" s="6">
        <v>1.95E-2</v>
      </c>
      <c r="J116" s="6">
        <v>53.787700000000001</v>
      </c>
      <c r="K116" s="6">
        <v>0.15690000000000001</v>
      </c>
      <c r="L116" s="6">
        <v>4.9200000000000001E-2</v>
      </c>
      <c r="M116" s="6">
        <v>0</v>
      </c>
      <c r="N116" s="6">
        <v>2.5399999999999999E-2</v>
      </c>
      <c r="O116" s="6">
        <v>0.14610000000000001</v>
      </c>
      <c r="P116" s="6">
        <v>0</v>
      </c>
      <c r="Q116" s="6">
        <v>0.92</v>
      </c>
      <c r="R116" s="6">
        <v>-1.1171846194336246</v>
      </c>
      <c r="S116" s="6">
        <v>-4.4002891396332858E-3</v>
      </c>
      <c r="T116" s="6">
        <v>99.644815091426736</v>
      </c>
      <c r="U116" s="6">
        <v>9.6301283895918139</v>
      </c>
      <c r="V116" s="6">
        <v>5.0833035917006116E-2</v>
      </c>
      <c r="W116" s="6">
        <v>1.2277642950331636E-2</v>
      </c>
      <c r="X116" s="6">
        <v>0</v>
      </c>
      <c r="Y116" s="6">
        <v>2.0678161462745082E-2</v>
      </c>
      <c r="Z116" s="6">
        <v>8.9141761595839517E-2</v>
      </c>
      <c r="AA116" s="6">
        <v>6.0841748340180342</v>
      </c>
      <c r="AB116" s="6">
        <v>0</v>
      </c>
      <c r="AC116" s="6">
        <v>5.971029995691963E-3</v>
      </c>
      <c r="AD116" s="6">
        <v>1.4021353356394404</v>
      </c>
      <c r="AE116" s="6">
        <v>5.5222821660685286E-3</v>
      </c>
      <c r="AF116" s="6">
        <v>0.59234238219449109</v>
      </c>
      <c r="AG116" s="6">
        <v>9.8030589915177373</v>
      </c>
      <c r="AH116" s="6">
        <v>6.090145864013726</v>
      </c>
      <c r="AI116" t="s">
        <v>531</v>
      </c>
      <c r="AJ116">
        <v>1175.0071915026651</v>
      </c>
      <c r="AK116">
        <v>280.35234282259626</v>
      </c>
      <c r="AL116" t="s">
        <v>532</v>
      </c>
      <c r="AM116" t="s">
        <v>533</v>
      </c>
      <c r="AN116">
        <v>130.59047905299408</v>
      </c>
      <c r="AO116">
        <v>228373.01639219592</v>
      </c>
      <c r="AP116">
        <v>92.215812427130274</v>
      </c>
      <c r="AQ116">
        <v>260.89395922173838</v>
      </c>
      <c r="AR116">
        <v>384433.52353780315</v>
      </c>
      <c r="AS116">
        <v>384071.92210764013</v>
      </c>
      <c r="AT116">
        <v>10.520396199872927</v>
      </c>
      <c r="AU116">
        <v>117.51702402761107</v>
      </c>
      <c r="AV116">
        <v>220.02873549908219</v>
      </c>
      <c r="AW116">
        <v>6771.2607764631557</v>
      </c>
      <c r="AX116">
        <v>84.066082021461114</v>
      </c>
      <c r="AY116">
        <v>0.89166944623222832</v>
      </c>
      <c r="AZ116">
        <v>582.20338338654722</v>
      </c>
      <c r="BA116">
        <v>1711.3369719178402</v>
      </c>
      <c r="BB116">
        <v>221.02669947223768</v>
      </c>
      <c r="BC116">
        <v>962.22812862157718</v>
      </c>
      <c r="BD116">
        <v>136.67785366137909</v>
      </c>
      <c r="BE116">
        <v>32.768059129154558</v>
      </c>
      <c r="BF116">
        <v>82.375732162857503</v>
      </c>
      <c r="BG116">
        <v>7.3061686020280368</v>
      </c>
      <c r="BH116">
        <v>28.984963843883644</v>
      </c>
      <c r="BI116">
        <v>3.6989790494947998</v>
      </c>
      <c r="BJ116">
        <v>7.1524416724891653</v>
      </c>
      <c r="BK116">
        <v>0.61386318259312189</v>
      </c>
      <c r="BL116">
        <v>2.8371632928523112</v>
      </c>
      <c r="BM116">
        <v>0.27544491382692188</v>
      </c>
      <c r="BN116" t="s">
        <v>534</v>
      </c>
      <c r="BO116">
        <v>1.6277210074695199</v>
      </c>
      <c r="BP116">
        <v>3.3607285993659195</v>
      </c>
      <c r="BQ116">
        <v>0.70081969465183225</v>
      </c>
      <c r="BR116" s="3">
        <f t="shared" si="24"/>
        <v>3779.4858529087614</v>
      </c>
      <c r="BS116" s="3">
        <f t="shared" si="25"/>
        <v>3863.5519349302226</v>
      </c>
      <c r="BT116" s="7">
        <f t="shared" si="19"/>
        <v>0.98654075539983355</v>
      </c>
      <c r="BU116" s="8">
        <f t="shared" si="20"/>
        <v>139.40165270064182</v>
      </c>
      <c r="BV116" s="9">
        <f t="shared" si="21"/>
        <v>158.42240506953547</v>
      </c>
      <c r="BW116" s="8">
        <f t="shared" si="22"/>
        <v>1.1667143261094921</v>
      </c>
      <c r="BX116" s="8">
        <f t="shared" si="13"/>
        <v>1.1541532739303615</v>
      </c>
      <c r="BY116" s="8">
        <f t="shared" si="14"/>
        <v>0.90899121560154716</v>
      </c>
      <c r="BZ116" s="8">
        <f t="shared" si="15"/>
        <v>0.66709438321579184</v>
      </c>
      <c r="CA116" s="7">
        <f t="shared" si="23"/>
        <v>2.3856317426548039</v>
      </c>
      <c r="CB116" s="3">
        <f t="shared" si="16"/>
        <v>80.54688185342728</v>
      </c>
      <c r="CC116" s="3">
        <f t="shared" si="17"/>
        <v>4.7954254496736599</v>
      </c>
      <c r="CD116" s="7">
        <f t="shared" si="18"/>
        <v>22.726833782133131</v>
      </c>
      <c r="CE116" s="6">
        <v>5.3982906083107993</v>
      </c>
      <c r="CF116" s="6">
        <v>31.53496877520157</v>
      </c>
      <c r="CG116" s="10">
        <v>-158.90476158455181</v>
      </c>
      <c r="CH116" s="5">
        <v>-703.19499052774518</v>
      </c>
      <c r="CI116" s="5">
        <v>609.55230712890625</v>
      </c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</row>
    <row r="117" spans="1:107" x14ac:dyDescent="0.25">
      <c r="A117" t="s">
        <v>535</v>
      </c>
      <c r="B117" t="s">
        <v>396</v>
      </c>
      <c r="C117" t="s">
        <v>397</v>
      </c>
      <c r="D117" t="s">
        <v>536</v>
      </c>
      <c r="E117" s="15" t="s">
        <v>77</v>
      </c>
      <c r="F117" t="s">
        <v>97</v>
      </c>
      <c r="G117" s="6">
        <v>2.8228</v>
      </c>
      <c r="H117" s="6">
        <v>42.308999999999997</v>
      </c>
      <c r="I117" s="6">
        <v>1.0500000000000001E-2</v>
      </c>
      <c r="J117" s="6">
        <v>54.524500000000003</v>
      </c>
      <c r="K117" s="6">
        <v>0.13070000000000001</v>
      </c>
      <c r="L117" s="6">
        <v>4.5999999999999999E-2</v>
      </c>
      <c r="M117" s="6">
        <v>0</v>
      </c>
      <c r="N117" s="6">
        <v>2.8E-3</v>
      </c>
      <c r="O117" s="6">
        <v>5.2999999999999999E-2</v>
      </c>
      <c r="P117" s="6">
        <v>0</v>
      </c>
      <c r="Q117" s="6">
        <v>0.7893</v>
      </c>
      <c r="R117" s="6">
        <v>-1.1885981998105064</v>
      </c>
      <c r="S117" s="6">
        <v>-2.3693864598025387E-3</v>
      </c>
      <c r="T117" s="6">
        <v>99.49763241372969</v>
      </c>
      <c r="U117" s="6">
        <v>9.8237151261903914</v>
      </c>
      <c r="V117" s="6">
        <v>4.2612170598105445E-2</v>
      </c>
      <c r="W117" s="6">
        <v>1.1479097067383235E-2</v>
      </c>
      <c r="X117" s="6">
        <v>0</v>
      </c>
      <c r="Y117" s="6">
        <v>7.5487065158833903E-3</v>
      </c>
      <c r="Z117" s="6">
        <v>7.6960955817217305E-2</v>
      </c>
      <c r="AA117" s="6">
        <v>6.0230452350716277</v>
      </c>
      <c r="AB117" s="6">
        <v>0</v>
      </c>
      <c r="AC117" s="6">
        <v>6.6238201608787473E-4</v>
      </c>
      <c r="AD117" s="6">
        <v>1.5011877763585155</v>
      </c>
      <c r="AE117" s="6">
        <v>2.9923214539143653E-3</v>
      </c>
      <c r="AF117" s="6">
        <v>0.49581990218757011</v>
      </c>
      <c r="AG117" s="6">
        <v>9.9623160561889801</v>
      </c>
      <c r="AH117" s="6">
        <v>6.023707617087716</v>
      </c>
      <c r="AI117" t="s">
        <v>537</v>
      </c>
      <c r="AJ117">
        <v>962.58346630605024</v>
      </c>
      <c r="AK117">
        <v>203.51033110184255</v>
      </c>
      <c r="AL117" t="s">
        <v>538</v>
      </c>
      <c r="AM117" t="s">
        <v>539</v>
      </c>
      <c r="AN117">
        <v>99.975029268627395</v>
      </c>
      <c r="AO117">
        <v>227153.09366112133</v>
      </c>
      <c r="AP117">
        <v>75.060320469934112</v>
      </c>
      <c r="AQ117">
        <v>264.17813386984665</v>
      </c>
      <c r="AR117">
        <v>389650.78459343797</v>
      </c>
      <c r="AS117">
        <v>379765.51167497912</v>
      </c>
      <c r="AT117">
        <v>10.251754486796523</v>
      </c>
      <c r="AU117">
        <v>95.159774043422416</v>
      </c>
      <c r="AV117">
        <v>166.024862141586</v>
      </c>
      <c r="AW117">
        <v>6530.4198023176414</v>
      </c>
      <c r="AX117">
        <v>78.579800195880381</v>
      </c>
      <c r="AY117">
        <v>0.7467632315161381</v>
      </c>
      <c r="AZ117">
        <v>552.34393323401059</v>
      </c>
      <c r="BA117">
        <v>1598.9821864505241</v>
      </c>
      <c r="BB117">
        <v>200.76611832978944</v>
      </c>
      <c r="BC117">
        <v>826.53506936887197</v>
      </c>
      <c r="BD117">
        <v>120.05044818518387</v>
      </c>
      <c r="BE117">
        <v>29.572430531830467</v>
      </c>
      <c r="BF117">
        <v>75.184253625431182</v>
      </c>
      <c r="BG117">
        <v>6.9977988647491944</v>
      </c>
      <c r="BH117">
        <v>27.509133553039895</v>
      </c>
      <c r="BI117">
        <v>3.5130419260125709</v>
      </c>
      <c r="BJ117">
        <v>6.4871824053948082</v>
      </c>
      <c r="BK117">
        <v>0.51332503077401548</v>
      </c>
      <c r="BL117">
        <v>2.4213022278741101</v>
      </c>
      <c r="BM117">
        <v>0.23995984441357504</v>
      </c>
      <c r="BN117" t="s">
        <v>540</v>
      </c>
      <c r="BO117">
        <v>1.35022769588681</v>
      </c>
      <c r="BP117">
        <v>2.5225381443995643</v>
      </c>
      <c r="BQ117">
        <v>0.60962171387950315</v>
      </c>
      <c r="BR117" s="3">
        <f t="shared" si="24"/>
        <v>3451.1161835779003</v>
      </c>
      <c r="BS117" s="3">
        <f t="shared" si="25"/>
        <v>3529.6959837737809</v>
      </c>
      <c r="BT117" s="7">
        <f t="shared" si="19"/>
        <v>0.98618367469656587</v>
      </c>
      <c r="BU117" s="8">
        <f t="shared" si="20"/>
        <v>154.96660427620728</v>
      </c>
      <c r="BV117" s="9">
        <f t="shared" si="21"/>
        <v>173.44429737732182</v>
      </c>
      <c r="BW117" s="8">
        <f t="shared" si="22"/>
        <v>1.2885941551833546</v>
      </c>
      <c r="BX117" s="8">
        <f t="shared" ref="BX117:BX180" si="26">IFERROR((BA117/0.613)/(SQRT((AZ117/0.237)*(BB117/0.0928))),"")</f>
        <v>1.1616660758317303</v>
      </c>
      <c r="BY117" s="8">
        <f t="shared" ref="BY117:BY180" si="27">IFERROR((BE117/0.0563)/SQRT((BD117/0.138)*(BF117/0.199)),"")</f>
        <v>0.91621915593894165</v>
      </c>
      <c r="BZ117" s="8">
        <f t="shared" ref="BZ117:BZ180" si="28">IFERROR((AX117/1.57)/(0.25*(BH117/0.246)+(0.75*BI117/0.0546)),"")</f>
        <v>0.65672722435364206</v>
      </c>
      <c r="CA117" s="7">
        <f t="shared" si="23"/>
        <v>2.1386172166505841</v>
      </c>
      <c r="CB117" s="3">
        <f t="shared" ref="CB117:CB180" si="29">IFERROR(AW117/AX117,"")</f>
        <v>83.105579118792477</v>
      </c>
      <c r="CC117" s="3">
        <f t="shared" ref="CC117:CC180" si="30">IFERROR(BP117/BQ117,"")</f>
        <v>4.1378744998216472</v>
      </c>
      <c r="CD117" s="7">
        <f t="shared" ref="CD117:CD180" si="31">IFERROR(AX117/BI117,"")</f>
        <v>22.368022315370226</v>
      </c>
      <c r="CE117" s="6">
        <v>5.2975495538424591</v>
      </c>
      <c r="CF117" s="6">
        <v>31.792139960217092</v>
      </c>
      <c r="CG117" s="10">
        <v>-161.88650294333638</v>
      </c>
      <c r="CH117" s="5">
        <v>-490.78575666608231</v>
      </c>
      <c r="CI117" s="5">
        <v>635.67584228515625</v>
      </c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</row>
    <row r="118" spans="1:107" x14ac:dyDescent="0.25">
      <c r="A118" t="s">
        <v>541</v>
      </c>
      <c r="B118" t="s">
        <v>396</v>
      </c>
      <c r="C118" t="s">
        <v>397</v>
      </c>
      <c r="D118" t="s">
        <v>542</v>
      </c>
      <c r="E118" s="15" t="s">
        <v>80</v>
      </c>
      <c r="F118" t="s">
        <v>97</v>
      </c>
      <c r="G118" s="6">
        <v>2.8990999999999998</v>
      </c>
      <c r="H118" s="6">
        <v>42.872300000000003</v>
      </c>
      <c r="I118" s="6">
        <v>0</v>
      </c>
      <c r="J118" s="6">
        <v>53.905099999999997</v>
      </c>
      <c r="K118" s="6">
        <v>0.11260000000000001</v>
      </c>
      <c r="L118" s="6">
        <v>3.2000000000000001E-2</v>
      </c>
      <c r="M118" s="6">
        <v>0</v>
      </c>
      <c r="N118" s="6">
        <v>3.0800000000000001E-2</v>
      </c>
      <c r="O118" s="6">
        <v>0</v>
      </c>
      <c r="P118" s="6">
        <v>0.18060000000000001</v>
      </c>
      <c r="Q118" s="6">
        <v>0.96789999999999998</v>
      </c>
      <c r="R118" s="6">
        <v>-1.2207258895673228</v>
      </c>
      <c r="S118" s="6">
        <v>0</v>
      </c>
      <c r="T118" s="6">
        <v>99.779774110432683</v>
      </c>
      <c r="U118" s="6">
        <v>9.6615181533245789</v>
      </c>
      <c r="V118" s="6">
        <v>3.651975958269052E-2</v>
      </c>
      <c r="W118" s="6">
        <v>7.985458829483991E-3</v>
      </c>
      <c r="X118" s="6">
        <v>2.5265658953156828E-2</v>
      </c>
      <c r="Y118" s="6">
        <v>0</v>
      </c>
      <c r="Z118" s="6">
        <v>9.3883720030993045E-2</v>
      </c>
      <c r="AA118" s="6">
        <v>6.0714384563834107</v>
      </c>
      <c r="AB118" s="6">
        <v>0</v>
      </c>
      <c r="AC118" s="6">
        <v>7.2482417128711847E-3</v>
      </c>
      <c r="AD118" s="6">
        <v>1.5337322740528647</v>
      </c>
      <c r="AE118" s="6">
        <v>0</v>
      </c>
      <c r="AF118" s="6">
        <v>0.46626772594713528</v>
      </c>
      <c r="AG118" s="6">
        <v>9.8251727507209026</v>
      </c>
      <c r="AH118" s="6">
        <v>6.0786866980962815</v>
      </c>
      <c r="AI118" t="s">
        <v>543</v>
      </c>
      <c r="AJ118">
        <v>1120.1455619082064</v>
      </c>
      <c r="AK118">
        <v>213.98609571005912</v>
      </c>
      <c r="AL118" t="s">
        <v>544</v>
      </c>
      <c r="AM118" t="s">
        <v>545</v>
      </c>
      <c r="AN118">
        <v>114.25849867915638</v>
      </c>
      <c r="AO118">
        <v>226067.27592114435</v>
      </c>
      <c r="AP118">
        <v>125.21736679002073</v>
      </c>
      <c r="AQ118">
        <v>253.44945581222115</v>
      </c>
      <c r="AR118">
        <v>385291.15549215407</v>
      </c>
      <c r="AS118">
        <v>375648.03164242062</v>
      </c>
      <c r="AT118">
        <v>10.612565967686892</v>
      </c>
      <c r="AU118">
        <v>100.39460482413691</v>
      </c>
      <c r="AV118">
        <v>186.18859262156028</v>
      </c>
      <c r="AW118">
        <v>6999.5846457574471</v>
      </c>
      <c r="AX118">
        <v>82.670017218605167</v>
      </c>
      <c r="AY118">
        <v>1.0613055092488588</v>
      </c>
      <c r="AZ118">
        <v>607.43294541455975</v>
      </c>
      <c r="BA118">
        <v>1773.3008965289584</v>
      </c>
      <c r="BB118">
        <v>222.96044257275355</v>
      </c>
      <c r="BC118">
        <v>949.19769159444968</v>
      </c>
      <c r="BD118">
        <v>136.40171778023509</v>
      </c>
      <c r="BE118">
        <v>32.1527873327748</v>
      </c>
      <c r="BF118">
        <v>81.864394698583553</v>
      </c>
      <c r="BG118">
        <v>7.1632433981208106</v>
      </c>
      <c r="BH118">
        <v>29.28075497821068</v>
      </c>
      <c r="BI118">
        <v>3.7938120943767455</v>
      </c>
      <c r="BJ118">
        <v>7.0585104248947355</v>
      </c>
      <c r="BK118">
        <v>0.57446039082662614</v>
      </c>
      <c r="BL118">
        <v>2.6555559907455946</v>
      </c>
      <c r="BM118">
        <v>0.28836960812995732</v>
      </c>
      <c r="BN118">
        <v>1.3575509376982061E-2</v>
      </c>
      <c r="BO118">
        <v>1.6150952841642954</v>
      </c>
      <c r="BP118">
        <v>3.289935597508006</v>
      </c>
      <c r="BQ118">
        <v>0.70553840876845908</v>
      </c>
      <c r="BR118" s="3">
        <f t="shared" si="24"/>
        <v>3854.12558280762</v>
      </c>
      <c r="BS118" s="3">
        <f t="shared" si="25"/>
        <v>3936.7956000262252</v>
      </c>
      <c r="BT118" s="7">
        <f t="shared" si="19"/>
        <v>0.98681550307753907</v>
      </c>
      <c r="BU118" s="8">
        <f t="shared" si="20"/>
        <v>155.38904960263457</v>
      </c>
      <c r="BV118" s="9">
        <f t="shared" si="21"/>
        <v>175.38496986362884</v>
      </c>
      <c r="BW118" s="8">
        <f t="shared" si="22"/>
        <v>1.2339839863254303</v>
      </c>
      <c r="BX118" s="8">
        <f t="shared" si="26"/>
        <v>1.165754336841494</v>
      </c>
      <c r="BY118" s="8">
        <f t="shared" si="27"/>
        <v>0.89560986207469839</v>
      </c>
      <c r="BZ118" s="8">
        <f t="shared" si="28"/>
        <v>0.64316935697913913</v>
      </c>
      <c r="CA118" s="7">
        <f t="shared" si="23"/>
        <v>2.1314501519768174</v>
      </c>
      <c r="CB118" s="3">
        <f t="shared" si="29"/>
        <v>84.668963201596711</v>
      </c>
      <c r="CC118" s="3">
        <f t="shared" si="30"/>
        <v>4.663014169916984</v>
      </c>
      <c r="CD118" s="7">
        <f t="shared" si="31"/>
        <v>21.790751666678513</v>
      </c>
      <c r="CE118" s="6">
        <v>5.3968038430329344</v>
      </c>
      <c r="CF118" s="6">
        <v>31.793337370759073</v>
      </c>
      <c r="CG118" s="10">
        <v>-156.50933726569588</v>
      </c>
      <c r="CH118" s="5">
        <v>-679.08422427904588</v>
      </c>
      <c r="CI118" s="5">
        <v>1840.7853698730469</v>
      </c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</row>
    <row r="119" spans="1:107" x14ac:dyDescent="0.25">
      <c r="A119" t="s">
        <v>546</v>
      </c>
      <c r="B119" t="s">
        <v>396</v>
      </c>
      <c r="C119" t="s">
        <v>397</v>
      </c>
      <c r="D119" t="s">
        <v>530</v>
      </c>
      <c r="E119" s="15" t="s">
        <v>235</v>
      </c>
      <c r="F119" t="s">
        <v>97</v>
      </c>
      <c r="G119" s="6">
        <v>3.1413000000000002</v>
      </c>
      <c r="H119" s="6">
        <v>43.782299999999999</v>
      </c>
      <c r="I119" s="6">
        <v>0</v>
      </c>
      <c r="J119" s="6">
        <v>54.6098</v>
      </c>
      <c r="K119" s="6">
        <v>0.1643</v>
      </c>
      <c r="L119" s="6">
        <v>2.29E-2</v>
      </c>
      <c r="M119" s="6">
        <v>0</v>
      </c>
      <c r="N119" s="6">
        <v>3.8100000000000002E-2</v>
      </c>
      <c r="O119" s="6">
        <v>0</v>
      </c>
      <c r="P119" s="6">
        <v>0</v>
      </c>
      <c r="Q119" s="6">
        <v>0.83560000000000001</v>
      </c>
      <c r="R119" s="6">
        <v>-1.3227091983366672</v>
      </c>
      <c r="S119" s="6">
        <v>0</v>
      </c>
      <c r="T119" s="6">
        <v>101.27169080166333</v>
      </c>
      <c r="U119" s="6">
        <v>9.6261289375435783</v>
      </c>
      <c r="V119" s="6">
        <v>5.2407404681392218E-2</v>
      </c>
      <c r="W119" s="6">
        <v>5.7145939748494802E-3</v>
      </c>
      <c r="X119" s="6">
        <v>0</v>
      </c>
      <c r="Y119" s="6">
        <v>0</v>
      </c>
      <c r="Z119" s="6">
        <v>7.9712017553507084E-2</v>
      </c>
      <c r="AA119" s="6">
        <v>6.0978811692948636</v>
      </c>
      <c r="AB119" s="6">
        <v>0</v>
      </c>
      <c r="AC119" s="6">
        <v>8.8180487856396265E-3</v>
      </c>
      <c r="AD119" s="6">
        <v>1.6344112583734969</v>
      </c>
      <c r="AE119" s="6">
        <v>0</v>
      </c>
      <c r="AF119" s="6">
        <v>0.36558874162650312</v>
      </c>
      <c r="AG119" s="6">
        <v>9.7639629537533281</v>
      </c>
      <c r="AH119" s="6">
        <v>6.1066992180805029</v>
      </c>
      <c r="AI119" t="s">
        <v>547</v>
      </c>
      <c r="AJ119">
        <v>1084.5894563676982</v>
      </c>
      <c r="AK119">
        <v>84.879923950261215</v>
      </c>
      <c r="AL119" t="s">
        <v>548</v>
      </c>
      <c r="AM119" t="s">
        <v>549</v>
      </c>
      <c r="AN119" t="s">
        <v>550</v>
      </c>
      <c r="AO119">
        <v>235173.41439036018</v>
      </c>
      <c r="AP119">
        <v>284.46324336460009</v>
      </c>
      <c r="AQ119">
        <v>346.32134626258062</v>
      </c>
      <c r="AR119">
        <v>390294.00855920115</v>
      </c>
      <c r="AS119">
        <v>377302.3110502825</v>
      </c>
      <c r="AT119">
        <v>10.420618132218372</v>
      </c>
      <c r="AU119">
        <v>71.152518566940387</v>
      </c>
      <c r="AV119">
        <v>74.196487298819576</v>
      </c>
      <c r="AW119">
        <v>6516.019379466059</v>
      </c>
      <c r="AX119">
        <v>123.01476047324965</v>
      </c>
      <c r="AY119">
        <v>0.15171467196168473</v>
      </c>
      <c r="AZ119">
        <v>766.06246542067356</v>
      </c>
      <c r="BA119">
        <v>2324.4509815118981</v>
      </c>
      <c r="BB119">
        <v>301.46316740062014</v>
      </c>
      <c r="BC119">
        <v>1314.3775173467525</v>
      </c>
      <c r="BD119">
        <v>195.01929254074813</v>
      </c>
      <c r="BE119">
        <v>47.036978235424122</v>
      </c>
      <c r="BF119">
        <v>126.678329524804</v>
      </c>
      <c r="BG119">
        <v>10.999048224853059</v>
      </c>
      <c r="BH119">
        <v>43.737205091395374</v>
      </c>
      <c r="BI119">
        <v>5.3156957983949118</v>
      </c>
      <c r="BJ119">
        <v>9.9610165314379788</v>
      </c>
      <c r="BK119">
        <v>0.78378719698373656</v>
      </c>
      <c r="BL119">
        <v>3.6129053535846318</v>
      </c>
      <c r="BM119">
        <v>0.32799297863437127</v>
      </c>
      <c r="BN119" t="s">
        <v>551</v>
      </c>
      <c r="BO119">
        <v>1.5628173031068695</v>
      </c>
      <c r="BP119">
        <v>4.0911473872940558</v>
      </c>
      <c r="BQ119">
        <v>0.46732794598044053</v>
      </c>
      <c r="BR119" s="3">
        <f t="shared" si="24"/>
        <v>5149.8263831562035</v>
      </c>
      <c r="BS119" s="3">
        <f t="shared" si="25"/>
        <v>5272.8411436294527</v>
      </c>
      <c r="BT119" s="7">
        <f t="shared" si="19"/>
        <v>0.98548734547251304</v>
      </c>
      <c r="BU119" s="8">
        <f t="shared" si="20"/>
        <v>144.04066881998151</v>
      </c>
      <c r="BV119" s="9">
        <f t="shared" si="21"/>
        <v>168.97762782940987</v>
      </c>
      <c r="BW119" s="8">
        <f t="shared" si="22"/>
        <v>1.1238592284368267</v>
      </c>
      <c r="BX119" s="8">
        <f t="shared" si="26"/>
        <v>1.1701966698834536</v>
      </c>
      <c r="BY119" s="8">
        <f t="shared" si="27"/>
        <v>0.88086052564413486</v>
      </c>
      <c r="BZ119" s="8">
        <f t="shared" si="28"/>
        <v>0.66702902539948672</v>
      </c>
      <c r="CA119" s="7">
        <f t="shared" si="23"/>
        <v>1.1929292969497076</v>
      </c>
      <c r="CB119" s="3">
        <f t="shared" si="29"/>
        <v>52.969410779635744</v>
      </c>
      <c r="CC119" s="3">
        <f t="shared" si="30"/>
        <v>8.75433926535454</v>
      </c>
      <c r="CD119" s="7">
        <f t="shared" si="31"/>
        <v>23.141798390794726</v>
      </c>
      <c r="CE119" s="6">
        <v>5.7185780875085559</v>
      </c>
      <c r="CF119" s="6">
        <v>31.720762325228943</v>
      </c>
      <c r="CG119" s="10">
        <v>-180.6897267733915</v>
      </c>
      <c r="CH119" s="5">
        <v>-480.86690262064076</v>
      </c>
      <c r="CI119" s="5">
        <v>538.53350830078125</v>
      </c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</row>
    <row r="120" spans="1:107" x14ac:dyDescent="0.25">
      <c r="A120" t="s">
        <v>552</v>
      </c>
      <c r="B120" t="s">
        <v>396</v>
      </c>
      <c r="C120" t="s">
        <v>397</v>
      </c>
      <c r="D120" t="s">
        <v>68</v>
      </c>
      <c r="E120" s="15" t="s">
        <v>77</v>
      </c>
      <c r="F120" t="s">
        <v>97</v>
      </c>
      <c r="G120" s="6">
        <v>2.8957999999999999</v>
      </c>
      <c r="H120" s="6">
        <v>43.608800000000002</v>
      </c>
      <c r="I120" s="6">
        <v>0</v>
      </c>
      <c r="J120" s="6">
        <v>54.604399999999998</v>
      </c>
      <c r="K120" s="6">
        <v>0.1855</v>
      </c>
      <c r="L120" s="6">
        <v>5.3600000000000002E-2</v>
      </c>
      <c r="M120" s="6">
        <v>0</v>
      </c>
      <c r="N120" s="6">
        <v>5.7200000000000001E-2</v>
      </c>
      <c r="O120" s="6">
        <v>9.3100000000000002E-2</v>
      </c>
      <c r="P120" s="6">
        <v>0</v>
      </c>
      <c r="Q120" s="6">
        <v>0.94189999999999996</v>
      </c>
      <c r="R120" s="6">
        <v>-1.2193363564585746</v>
      </c>
      <c r="S120" s="6">
        <v>0</v>
      </c>
      <c r="T120" s="6">
        <v>101.22096364354142</v>
      </c>
      <c r="U120" s="6">
        <v>9.6323042880488217</v>
      </c>
      <c r="V120" s="6">
        <v>5.9213464163693115E-2</v>
      </c>
      <c r="W120" s="6">
        <v>1.3375643539385683E-2</v>
      </c>
      <c r="X120" s="6">
        <v>0</v>
      </c>
      <c r="Y120" s="6">
        <v>1.2982694514694111E-2</v>
      </c>
      <c r="Z120" s="6">
        <v>8.9919034035893033E-2</v>
      </c>
      <c r="AA120" s="6">
        <v>6.0782139976748963</v>
      </c>
      <c r="AB120" s="6">
        <v>0</v>
      </c>
      <c r="AC120" s="6">
        <v>1.3248448322600359E-2</v>
      </c>
      <c r="AD120" s="6">
        <v>1.5077938250253013</v>
      </c>
      <c r="AE120" s="6">
        <v>0</v>
      </c>
      <c r="AF120" s="6">
        <v>0.49220617497469865</v>
      </c>
      <c r="AG120" s="6">
        <v>9.807795124302487</v>
      </c>
      <c r="AH120" s="6">
        <v>6.0914624459974966</v>
      </c>
      <c r="AI120" t="s">
        <v>553</v>
      </c>
      <c r="AJ120">
        <v>1135.6981918879392</v>
      </c>
      <c r="AK120">
        <v>163.18128391102996</v>
      </c>
      <c r="AL120" t="s">
        <v>554</v>
      </c>
      <c r="AM120" t="s">
        <v>555</v>
      </c>
      <c r="AN120">
        <v>138.54258927706113</v>
      </c>
      <c r="AO120">
        <v>230996.46721923735</v>
      </c>
      <c r="AP120">
        <v>267.72795793360035</v>
      </c>
      <c r="AQ120">
        <v>275.75426384777609</v>
      </c>
      <c r="AR120">
        <v>390222.53922967194</v>
      </c>
      <c r="AS120">
        <v>392346.57817462494</v>
      </c>
      <c r="AT120">
        <v>10.027532246308382</v>
      </c>
      <c r="AU120">
        <v>92.021212072446829</v>
      </c>
      <c r="AV120">
        <v>157.51574965911149</v>
      </c>
      <c r="AW120">
        <v>7472.9382096540812</v>
      </c>
      <c r="AX120">
        <v>110.51393132964911</v>
      </c>
      <c r="AY120">
        <v>0.61689788674984025</v>
      </c>
      <c r="AZ120">
        <v>762.21086025436318</v>
      </c>
      <c r="BA120">
        <v>2127.7172639171022</v>
      </c>
      <c r="BB120">
        <v>273.62979101868643</v>
      </c>
      <c r="BC120">
        <v>1188.3341892599481</v>
      </c>
      <c r="BD120">
        <v>173.67508080918546</v>
      </c>
      <c r="BE120">
        <v>41.902879501413793</v>
      </c>
      <c r="BF120">
        <v>106.01747608175725</v>
      </c>
      <c r="BG120">
        <v>9.3651453745699502</v>
      </c>
      <c r="BH120">
        <v>37.084793665443229</v>
      </c>
      <c r="BI120">
        <v>4.6889804630202434</v>
      </c>
      <c r="BJ120">
        <v>8.7742182478679194</v>
      </c>
      <c r="BK120">
        <v>0.75881334572708026</v>
      </c>
      <c r="BL120">
        <v>3.3644874199908696</v>
      </c>
      <c r="BM120">
        <v>0.34236186402297358</v>
      </c>
      <c r="BN120" t="s">
        <v>556</v>
      </c>
      <c r="BO120">
        <v>1.3988065210983662</v>
      </c>
      <c r="BP120">
        <v>3.9506725444740658</v>
      </c>
      <c r="BQ120">
        <v>0.69935509715741373</v>
      </c>
      <c r="BR120" s="3">
        <f t="shared" si="24"/>
        <v>4737.8663412230981</v>
      </c>
      <c r="BS120" s="3">
        <f t="shared" si="25"/>
        <v>4848.3802725527476</v>
      </c>
      <c r="BT120" s="7">
        <f t="shared" si="19"/>
        <v>0.98641185805084941</v>
      </c>
      <c r="BU120" s="8">
        <f t="shared" si="20"/>
        <v>153.8982756076737</v>
      </c>
      <c r="BV120" s="9">
        <f t="shared" si="21"/>
        <v>166.09647286509514</v>
      </c>
      <c r="BW120" s="8">
        <f t="shared" si="22"/>
        <v>1.2368140048034666</v>
      </c>
      <c r="BX120" s="8">
        <f t="shared" si="26"/>
        <v>1.1271516428574275</v>
      </c>
      <c r="BY120" s="8">
        <f t="shared" si="27"/>
        <v>0.90895852946375677</v>
      </c>
      <c r="BZ120" s="8">
        <f t="shared" si="28"/>
        <v>0.68945344315562218</v>
      </c>
      <c r="CA120" s="7">
        <f t="shared" si="23"/>
        <v>1.7733007448604345</v>
      </c>
      <c r="CB120" s="3">
        <f t="shared" si="29"/>
        <v>67.619874885848091</v>
      </c>
      <c r="CC120" s="3">
        <f t="shared" si="30"/>
        <v>5.6490223071682744</v>
      </c>
      <c r="CD120" s="7">
        <f t="shared" si="31"/>
        <v>23.568861547029226</v>
      </c>
      <c r="CE120" s="6">
        <v>5.6244261753629079</v>
      </c>
      <c r="CF120" s="6">
        <v>31.695265038501457</v>
      </c>
      <c r="CG120" s="10">
        <v>-161.45242313670508</v>
      </c>
      <c r="CH120" s="5">
        <v>-601.11421190531109</v>
      </c>
      <c r="CI120" s="5">
        <v>2479.5489501953125</v>
      </c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</row>
    <row r="121" spans="1:107" x14ac:dyDescent="0.25">
      <c r="A121" t="s">
        <v>557</v>
      </c>
      <c r="B121" t="s">
        <v>396</v>
      </c>
      <c r="C121" t="s">
        <v>397</v>
      </c>
      <c r="D121" t="s">
        <v>76</v>
      </c>
      <c r="E121" s="15" t="s">
        <v>69</v>
      </c>
      <c r="F121" t="s">
        <v>97</v>
      </c>
      <c r="G121" s="6">
        <v>2.7223999999999999</v>
      </c>
      <c r="H121" s="6">
        <v>42.549599999999998</v>
      </c>
      <c r="I121" s="6">
        <v>3.1E-2</v>
      </c>
      <c r="J121" s="6">
        <v>54.8782</v>
      </c>
      <c r="K121" s="6">
        <v>0.16039999999999999</v>
      </c>
      <c r="L121" s="6">
        <v>7.1599999999999997E-2</v>
      </c>
      <c r="M121" s="6">
        <v>0</v>
      </c>
      <c r="N121" s="6">
        <v>1.5800000000000002E-2</v>
      </c>
      <c r="O121" s="6">
        <v>2.6599999999999999E-2</v>
      </c>
      <c r="P121" s="6">
        <v>0.29670000000000002</v>
      </c>
      <c r="Q121" s="6">
        <v>0.80630000000000002</v>
      </c>
      <c r="R121" s="6">
        <v>-1.1463227076534372</v>
      </c>
      <c r="S121" s="6">
        <v>-6.9953314527503516E-3</v>
      </c>
      <c r="T121" s="6">
        <v>100.40538196089381</v>
      </c>
      <c r="U121" s="6">
        <v>9.8064841091796389</v>
      </c>
      <c r="V121" s="6">
        <v>5.1867084419149855E-2</v>
      </c>
      <c r="W121" s="6">
        <v>1.7867464130970429E-2</v>
      </c>
      <c r="X121" s="6">
        <v>4.1383610943027234E-2</v>
      </c>
      <c r="Y121" s="6">
        <v>3.7575754555145822E-3</v>
      </c>
      <c r="Z121" s="6">
        <v>7.7974825629163982E-2</v>
      </c>
      <c r="AA121" s="6">
        <v>6.0077001493083344</v>
      </c>
      <c r="AB121" s="6">
        <v>0</v>
      </c>
      <c r="AC121" s="6">
        <v>3.7071229562209438E-3</v>
      </c>
      <c r="AD121" s="6">
        <v>1.4359398535826404</v>
      </c>
      <c r="AE121" s="6">
        <v>8.7621370861418173E-3</v>
      </c>
      <c r="AF121" s="6">
        <v>0.55529800933121776</v>
      </c>
      <c r="AG121" s="6">
        <v>9.9993346697574665</v>
      </c>
      <c r="AH121" s="6">
        <v>6.0114072722645551</v>
      </c>
      <c r="AI121" t="s">
        <v>558</v>
      </c>
      <c r="AJ121">
        <v>1284.7322483331484</v>
      </c>
      <c r="AK121">
        <v>268.03672785283027</v>
      </c>
      <c r="AL121" t="s">
        <v>559</v>
      </c>
      <c r="AM121" t="s">
        <v>560</v>
      </c>
      <c r="AN121">
        <v>95.082309206226469</v>
      </c>
      <c r="AO121">
        <v>226719.38329408274</v>
      </c>
      <c r="AP121">
        <v>100.95377033457186</v>
      </c>
      <c r="AQ121">
        <v>358.60957648675407</v>
      </c>
      <c r="AR121">
        <v>392223.68045649072</v>
      </c>
      <c r="AS121">
        <v>380838.89824713505</v>
      </c>
      <c r="AT121">
        <v>10.207091330662143</v>
      </c>
      <c r="AU121">
        <v>111.24679914318112</v>
      </c>
      <c r="AV121">
        <v>218.52361284338426</v>
      </c>
      <c r="AW121">
        <v>6620.9687387730828</v>
      </c>
      <c r="AX121">
        <v>95.486779672811053</v>
      </c>
      <c r="AY121">
        <v>1.0631960269563143</v>
      </c>
      <c r="AZ121">
        <v>660.0831373263394</v>
      </c>
      <c r="BA121">
        <v>1878.1452232660167</v>
      </c>
      <c r="BB121">
        <v>234.94571609784785</v>
      </c>
      <c r="BC121">
        <v>1004.7510325715281</v>
      </c>
      <c r="BD121">
        <v>143.40221500562538</v>
      </c>
      <c r="BE121">
        <v>34.465259881853271</v>
      </c>
      <c r="BF121">
        <v>90.760793335244699</v>
      </c>
      <c r="BG121">
        <v>8.1507209973271753</v>
      </c>
      <c r="BH121">
        <v>33.143355574786213</v>
      </c>
      <c r="BI121">
        <v>4.201071492983778</v>
      </c>
      <c r="BJ121">
        <v>7.7330786477458382</v>
      </c>
      <c r="BK121">
        <v>0.67829329031137753</v>
      </c>
      <c r="BL121">
        <v>2.7655122121538618</v>
      </c>
      <c r="BM121">
        <v>0.29130400403262435</v>
      </c>
      <c r="BN121" t="s">
        <v>561</v>
      </c>
      <c r="BO121">
        <v>1.5540192929550107</v>
      </c>
      <c r="BP121">
        <v>4.0888104914781911</v>
      </c>
      <c r="BQ121">
        <v>1.1746561980271724</v>
      </c>
      <c r="BR121" s="3">
        <f t="shared" si="24"/>
        <v>4103.516713703797</v>
      </c>
      <c r="BS121" s="3">
        <f t="shared" si="25"/>
        <v>4199.0034933766083</v>
      </c>
      <c r="BT121" s="7">
        <f t="shared" si="19"/>
        <v>0.98611841008734991</v>
      </c>
      <c r="BU121" s="8">
        <f t="shared" si="20"/>
        <v>162.14388989660512</v>
      </c>
      <c r="BV121" s="9">
        <f t="shared" si="21"/>
        <v>178.36884124137814</v>
      </c>
      <c r="BW121" s="8">
        <f t="shared" si="22"/>
        <v>1.2667999313285183</v>
      </c>
      <c r="BX121" s="8">
        <f t="shared" si="26"/>
        <v>1.1538086012822864</v>
      </c>
      <c r="BY121" s="8">
        <f t="shared" si="27"/>
        <v>0.88922604132411498</v>
      </c>
      <c r="BZ121" s="8">
        <f t="shared" si="28"/>
        <v>0.6655002967084489</v>
      </c>
      <c r="CA121" s="7">
        <f t="shared" si="23"/>
        <v>2.4093882243555731</v>
      </c>
      <c r="CB121" s="3">
        <f t="shared" si="29"/>
        <v>69.339114393218352</v>
      </c>
      <c r="CC121" s="3">
        <f t="shared" si="30"/>
        <v>3.4808572060023368</v>
      </c>
      <c r="CD121" s="7">
        <f t="shared" si="31"/>
        <v>22.729148940284354</v>
      </c>
      <c r="CE121" s="6">
        <v>5.4788159984363096</v>
      </c>
      <c r="CF121" s="6">
        <v>31.664317732828341</v>
      </c>
      <c r="CG121" s="10">
        <v>-161.40246955941063</v>
      </c>
      <c r="CH121" s="5">
        <v>-481.66649420799877</v>
      </c>
      <c r="CI121" s="5">
        <v>277.89749145507813</v>
      </c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</row>
    <row r="122" spans="1:107" x14ac:dyDescent="0.25">
      <c r="A122" t="s">
        <v>562</v>
      </c>
      <c r="B122" t="s">
        <v>396</v>
      </c>
      <c r="C122" t="s">
        <v>397</v>
      </c>
      <c r="D122" t="s">
        <v>79</v>
      </c>
      <c r="E122" s="15" t="s">
        <v>77</v>
      </c>
      <c r="F122" t="s">
        <v>97</v>
      </c>
      <c r="G122" s="6">
        <v>3.0041000000000002</v>
      </c>
      <c r="H122" s="6">
        <v>43.537300000000002</v>
      </c>
      <c r="I122" s="6">
        <v>1.3599999999999999E-2</v>
      </c>
      <c r="J122" s="6">
        <v>54.333799999999997</v>
      </c>
      <c r="K122" s="6">
        <v>0.156</v>
      </c>
      <c r="L122" s="6">
        <v>4.7E-2</v>
      </c>
      <c r="M122" s="6">
        <v>0</v>
      </c>
      <c r="N122" s="6">
        <v>3.2099999999999997E-2</v>
      </c>
      <c r="O122" s="6">
        <v>3.9899999999999998E-2</v>
      </c>
      <c r="P122" s="6">
        <v>0.26369999999999999</v>
      </c>
      <c r="Q122" s="6">
        <v>0.82469999999999999</v>
      </c>
      <c r="R122" s="6">
        <v>-1.2649383066638593</v>
      </c>
      <c r="S122" s="6">
        <v>-3.0689196050775738E-3</v>
      </c>
      <c r="T122" s="6">
        <v>100.98409277373105</v>
      </c>
      <c r="U122" s="6">
        <v>9.612601315837356</v>
      </c>
      <c r="V122" s="6">
        <v>4.9942404741548901E-2</v>
      </c>
      <c r="W122" s="6">
        <v>1.1728642655804611E-2</v>
      </c>
      <c r="X122" s="6">
        <v>3.6414834931058307E-2</v>
      </c>
      <c r="Y122" s="6">
        <v>5.5802846015314753E-3</v>
      </c>
      <c r="Z122" s="6">
        <v>7.8960724885024827E-2</v>
      </c>
      <c r="AA122" s="6">
        <v>6.0859956663632726</v>
      </c>
      <c r="AB122" s="6">
        <v>0</v>
      </c>
      <c r="AC122" s="6">
        <v>7.4566252273931422E-3</v>
      </c>
      <c r="AD122" s="6">
        <v>1.5687584498471641</v>
      </c>
      <c r="AE122" s="6">
        <v>3.8057883971347943E-3</v>
      </c>
      <c r="AF122" s="6">
        <v>0.42743576175570114</v>
      </c>
      <c r="AG122" s="6">
        <v>9.7952282076523236</v>
      </c>
      <c r="AH122" s="6">
        <v>6.0934522915906655</v>
      </c>
      <c r="AI122" t="s">
        <v>563</v>
      </c>
      <c r="AJ122">
        <v>1068.2214848439769</v>
      </c>
      <c r="AK122">
        <v>177.8102915672244</v>
      </c>
      <c r="AL122" t="s">
        <v>564</v>
      </c>
      <c r="AM122" t="s">
        <v>565</v>
      </c>
      <c r="AN122">
        <v>194.71922390294529</v>
      </c>
      <c r="AO122">
        <v>221205.09131028241</v>
      </c>
      <c r="AP122">
        <v>184.41653488628441</v>
      </c>
      <c r="AQ122">
        <v>356.49010312808741</v>
      </c>
      <c r="AR122">
        <v>388292.86733238236</v>
      </c>
      <c r="AS122">
        <v>392042.7724637693</v>
      </c>
      <c r="AT122">
        <v>9.555333858848071</v>
      </c>
      <c r="AU122">
        <v>107.76705148978746</v>
      </c>
      <c r="AV122">
        <v>154.00472490639157</v>
      </c>
      <c r="AW122">
        <v>6591.0141830473158</v>
      </c>
      <c r="AX122">
        <v>115.40359622872002</v>
      </c>
      <c r="AY122">
        <v>0.20057429187235337</v>
      </c>
      <c r="AZ122">
        <v>742.66145626911145</v>
      </c>
      <c r="BA122">
        <v>2208.2518820737032</v>
      </c>
      <c r="BB122">
        <v>292.25253350171863</v>
      </c>
      <c r="BC122">
        <v>1304.5552394227734</v>
      </c>
      <c r="BD122">
        <v>193.91115945853355</v>
      </c>
      <c r="BE122">
        <v>46.968157482560827</v>
      </c>
      <c r="BF122">
        <v>116.81978717306336</v>
      </c>
      <c r="BG122">
        <v>10.172133205211008</v>
      </c>
      <c r="BH122">
        <v>39.86805070539517</v>
      </c>
      <c r="BI122">
        <v>4.9457251378066509</v>
      </c>
      <c r="BJ122">
        <v>9.4612086330702923</v>
      </c>
      <c r="BK122">
        <v>0.83244737934302171</v>
      </c>
      <c r="BL122">
        <v>3.7731259548121026</v>
      </c>
      <c r="BM122">
        <v>0.41740600342917283</v>
      </c>
      <c r="BN122" t="s">
        <v>566</v>
      </c>
      <c r="BO122">
        <v>1.4557932560901456</v>
      </c>
      <c r="BP122">
        <v>3.1138398641768474</v>
      </c>
      <c r="BQ122">
        <v>0.34665466197793798</v>
      </c>
      <c r="BR122" s="3">
        <f t="shared" si="24"/>
        <v>4974.890312400531</v>
      </c>
      <c r="BS122" s="3">
        <f t="shared" si="25"/>
        <v>5090.2939086292508</v>
      </c>
      <c r="BT122" s="7">
        <f t="shared" si="19"/>
        <v>0.98603585352507106</v>
      </c>
      <c r="BU122" s="8">
        <f t="shared" si="20"/>
        <v>133.71099228658591</v>
      </c>
      <c r="BV122" s="9">
        <f t="shared" si="21"/>
        <v>153.71374643542129</v>
      </c>
      <c r="BW122" s="8">
        <f t="shared" si="22"/>
        <v>1.0977318509330476</v>
      </c>
      <c r="BX122" s="8">
        <f t="shared" si="26"/>
        <v>1.1467314171075909</v>
      </c>
      <c r="BY122" s="8">
        <f t="shared" si="27"/>
        <v>0.91854746549149047</v>
      </c>
      <c r="BZ122" s="8">
        <f t="shared" si="28"/>
        <v>0.67776905787491171</v>
      </c>
      <c r="CA122" s="7">
        <f t="shared" si="23"/>
        <v>1.6499504172114663</v>
      </c>
      <c r="CB122" s="3">
        <f t="shared" si="29"/>
        <v>57.112727838953056</v>
      </c>
      <c r="CC122" s="3">
        <f t="shared" si="30"/>
        <v>8.9825414330502227</v>
      </c>
      <c r="CD122" s="7">
        <f t="shared" si="31"/>
        <v>23.334009273289226</v>
      </c>
      <c r="CE122" s="6">
        <v>5.7064811268328057</v>
      </c>
      <c r="CF122" s="6">
        <v>31.156863639211235</v>
      </c>
      <c r="CG122" s="10">
        <v>-162.79125277673347</v>
      </c>
      <c r="CH122" s="5">
        <v>-830.83165137880496</v>
      </c>
      <c r="CI122" s="5">
        <v>4551.8414001464844</v>
      </c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</row>
    <row r="123" spans="1:107" x14ac:dyDescent="0.25">
      <c r="A123" t="s">
        <v>567</v>
      </c>
      <c r="B123" t="s">
        <v>396</v>
      </c>
      <c r="C123" t="s">
        <v>397</v>
      </c>
      <c r="D123" t="s">
        <v>76</v>
      </c>
      <c r="E123" s="15" t="s">
        <v>77</v>
      </c>
      <c r="F123" t="s">
        <v>97</v>
      </c>
      <c r="G123" s="6">
        <v>2.7751999999999999</v>
      </c>
      <c r="H123" s="6">
        <v>43.013199999999998</v>
      </c>
      <c r="I123" s="6">
        <v>4.24E-2</v>
      </c>
      <c r="J123" s="6">
        <v>54.962699999999998</v>
      </c>
      <c r="K123" s="6">
        <v>0.13539999999999999</v>
      </c>
      <c r="L123" s="6">
        <v>5.4199999999999998E-2</v>
      </c>
      <c r="M123" s="6">
        <v>0</v>
      </c>
      <c r="N123" s="6">
        <v>0</v>
      </c>
      <c r="O123" s="6">
        <v>0.1726</v>
      </c>
      <c r="P123" s="6">
        <v>0.1153</v>
      </c>
      <c r="Q123" s="6">
        <v>0.92720000000000002</v>
      </c>
      <c r="R123" s="6">
        <v>-1.1685552373934098</v>
      </c>
      <c r="S123" s="6">
        <v>-9.5678081805359652E-3</v>
      </c>
      <c r="T123" s="6">
        <v>101.01997695442606</v>
      </c>
      <c r="U123" s="6">
        <v>9.755258077391904</v>
      </c>
      <c r="V123" s="6">
        <v>4.3487392656441845E-2</v>
      </c>
      <c r="W123" s="6">
        <v>1.3525370892438509E-2</v>
      </c>
      <c r="X123" s="6">
        <v>1.5973400357674469E-2</v>
      </c>
      <c r="Y123" s="6">
        <v>2.4217209487377121E-2</v>
      </c>
      <c r="Z123" s="6">
        <v>8.9061172602539151E-2</v>
      </c>
      <c r="AA123" s="6">
        <v>6.0321447374923043</v>
      </c>
      <c r="AB123" s="6">
        <v>0</v>
      </c>
      <c r="AC123" s="6">
        <v>0</v>
      </c>
      <c r="AD123" s="6">
        <v>1.4539043416791588</v>
      </c>
      <c r="AE123" s="6">
        <v>1.1903411291722458E-2</v>
      </c>
      <c r="AF123" s="6">
        <v>0.53419224702911872</v>
      </c>
      <c r="AG123" s="6">
        <v>9.9415226233883747</v>
      </c>
      <c r="AH123" s="6">
        <v>6.0321447374923043</v>
      </c>
      <c r="AI123" t="s">
        <v>568</v>
      </c>
      <c r="AJ123">
        <v>1329.0234359336584</v>
      </c>
      <c r="AK123">
        <v>163.52192271689273</v>
      </c>
      <c r="AL123" t="s">
        <v>569</v>
      </c>
      <c r="AM123" t="s">
        <v>570</v>
      </c>
      <c r="AN123">
        <v>185.97034206921595</v>
      </c>
      <c r="AO123">
        <v>220350.74902967751</v>
      </c>
      <c r="AP123">
        <v>155.66398376758161</v>
      </c>
      <c r="AQ123">
        <v>313.26607488310486</v>
      </c>
      <c r="AR123">
        <v>392795.43509272469</v>
      </c>
      <c r="AS123">
        <v>386285.27351325197</v>
      </c>
      <c r="AT123">
        <v>9.5839160447517333</v>
      </c>
      <c r="AU123">
        <v>101.65084852667775</v>
      </c>
      <c r="AV123">
        <v>136.75419270676977</v>
      </c>
      <c r="AW123">
        <v>6556.2634779571254</v>
      </c>
      <c r="AX123">
        <v>143.07862919668582</v>
      </c>
      <c r="AY123">
        <v>8.9887427402922854E-2</v>
      </c>
      <c r="AZ123">
        <v>1049.7252637723236</v>
      </c>
      <c r="BA123">
        <v>3171.6063266011129</v>
      </c>
      <c r="BB123">
        <v>415.2493321373554</v>
      </c>
      <c r="BC123">
        <v>1832.1961782012002</v>
      </c>
      <c r="BD123">
        <v>262.67704208690026</v>
      </c>
      <c r="BE123">
        <v>63.482886045944156</v>
      </c>
      <c r="BF123">
        <v>156.55060348480552</v>
      </c>
      <c r="BG123">
        <v>13.39387785773037</v>
      </c>
      <c r="BH123">
        <v>52.298133807865263</v>
      </c>
      <c r="BI123">
        <v>6.6188781961028864</v>
      </c>
      <c r="BJ123">
        <v>11.719008654752999</v>
      </c>
      <c r="BK123">
        <v>1.0080340758619881</v>
      </c>
      <c r="BL123">
        <v>4.26137389773778</v>
      </c>
      <c r="BM123">
        <v>0.42705980226008411</v>
      </c>
      <c r="BN123" t="s">
        <v>571</v>
      </c>
      <c r="BO123">
        <v>1.2809630605927458</v>
      </c>
      <c r="BP123">
        <v>1.9404664962311624</v>
      </c>
      <c r="BQ123">
        <v>0.22247573821521263</v>
      </c>
      <c r="BR123" s="3">
        <f t="shared" si="24"/>
        <v>7041.2139986219545</v>
      </c>
      <c r="BS123" s="3">
        <f t="shared" si="25"/>
        <v>7184.2926278186405</v>
      </c>
      <c r="BT123" s="7">
        <f t="shared" si="19"/>
        <v>0.98725697496058595</v>
      </c>
      <c r="BU123" s="8">
        <f t="shared" si="20"/>
        <v>167.34145399918651</v>
      </c>
      <c r="BV123" s="9">
        <f t="shared" si="21"/>
        <v>195.47671661201758</v>
      </c>
      <c r="BW123" s="8">
        <f t="shared" si="22"/>
        <v>1.104769130483463</v>
      </c>
      <c r="BX123" s="8">
        <f t="shared" si="26"/>
        <v>1.1621833949216567</v>
      </c>
      <c r="BY123" s="8">
        <f t="shared" si="27"/>
        <v>0.92145879001369002</v>
      </c>
      <c r="BZ123" s="8">
        <f t="shared" si="28"/>
        <v>0.63257220259196079</v>
      </c>
      <c r="CA123" s="7">
        <f t="shared" si="23"/>
        <v>1.6086626436175517</v>
      </c>
      <c r="CB123" s="3">
        <f t="shared" si="29"/>
        <v>45.822800475285725</v>
      </c>
      <c r="CC123" s="3">
        <f t="shared" si="30"/>
        <v>8.7221488140610006</v>
      </c>
      <c r="CD123" s="7">
        <f t="shared" si="31"/>
        <v>21.616749086110808</v>
      </c>
      <c r="CE123" s="6">
        <v>5.9667232645702875</v>
      </c>
      <c r="CF123" s="6">
        <v>32.484291282859402</v>
      </c>
      <c r="CG123" s="10">
        <v>-177.02981219748744</v>
      </c>
      <c r="CH123" s="5">
        <v>-665.36232176178964</v>
      </c>
      <c r="CI123" s="5">
        <v>1207.8031616210938</v>
      </c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</row>
    <row r="124" spans="1:107" x14ac:dyDescent="0.25">
      <c r="A124" t="s">
        <v>572</v>
      </c>
      <c r="B124" t="s">
        <v>396</v>
      </c>
      <c r="C124" t="s">
        <v>397</v>
      </c>
      <c r="D124" t="s">
        <v>79</v>
      </c>
      <c r="E124" s="15" t="s">
        <v>573</v>
      </c>
      <c r="F124" t="s">
        <v>97</v>
      </c>
      <c r="G124" s="6">
        <v>2.9653</v>
      </c>
      <c r="H124" s="6">
        <v>42.417200000000001</v>
      </c>
      <c r="I124" s="6">
        <v>0</v>
      </c>
      <c r="J124" s="6">
        <v>55.040700000000001</v>
      </c>
      <c r="K124" s="6">
        <v>0.161</v>
      </c>
      <c r="L124" s="6">
        <v>3.3000000000000002E-2</v>
      </c>
      <c r="M124" s="6">
        <v>0</v>
      </c>
      <c r="N124" s="6">
        <v>4.2200000000000001E-2</v>
      </c>
      <c r="O124" s="6">
        <v>0.22600000000000001</v>
      </c>
      <c r="P124" s="6">
        <v>0</v>
      </c>
      <c r="Q124" s="6">
        <v>0.95450000000000002</v>
      </c>
      <c r="R124" s="6">
        <v>-1.2486007658700915</v>
      </c>
      <c r="S124" s="6">
        <v>0</v>
      </c>
      <c r="T124" s="6">
        <v>100.59129923412991</v>
      </c>
      <c r="U124" s="6">
        <v>9.840911956884689</v>
      </c>
      <c r="V124" s="6">
        <v>5.2089630282394037E-2</v>
      </c>
      <c r="W124" s="6">
        <v>8.2350044179053655E-3</v>
      </c>
      <c r="X124" s="6">
        <v>0</v>
      </c>
      <c r="Y124" s="6">
        <v>3.1942760104536783E-2</v>
      </c>
      <c r="Z124" s="6">
        <v>9.2357381663663293E-2</v>
      </c>
      <c r="AA124" s="6">
        <v>5.9922881719817553</v>
      </c>
      <c r="AB124" s="6">
        <v>0</v>
      </c>
      <c r="AC124" s="6">
        <v>9.9067289720535367E-3</v>
      </c>
      <c r="AD124" s="6">
        <v>1.564915448061837</v>
      </c>
      <c r="AE124" s="6">
        <v>0</v>
      </c>
      <c r="AF124" s="6">
        <v>0.43508455193816298</v>
      </c>
      <c r="AG124" s="6">
        <v>10.025536733353189</v>
      </c>
      <c r="AH124" s="6">
        <v>6.0021949009538087</v>
      </c>
      <c r="AI124" t="s">
        <v>574</v>
      </c>
      <c r="AJ124">
        <v>966.67254219166216</v>
      </c>
      <c r="AK124">
        <v>242.47431500856027</v>
      </c>
      <c r="AL124" t="s">
        <v>575</v>
      </c>
      <c r="AM124" t="s">
        <v>576</v>
      </c>
      <c r="AN124">
        <v>146.91899528623034</v>
      </c>
      <c r="AO124">
        <v>232915.86935564078</v>
      </c>
      <c r="AP124" t="s">
        <v>577</v>
      </c>
      <c r="AQ124">
        <v>292.45359532135711</v>
      </c>
      <c r="AR124">
        <v>393367.18972895865</v>
      </c>
      <c r="AS124">
        <v>394106.44511439843</v>
      </c>
      <c r="AT124">
        <v>10.527121095025676</v>
      </c>
      <c r="AU124">
        <v>117.50848366362162</v>
      </c>
      <c r="AV124">
        <v>209.68416777628974</v>
      </c>
      <c r="AW124">
        <v>6616.966678988364</v>
      </c>
      <c r="AX124">
        <v>88.971690001121132</v>
      </c>
      <c r="AY124">
        <v>1.1625600868735326</v>
      </c>
      <c r="AZ124">
        <v>530.6613329837611</v>
      </c>
      <c r="BA124">
        <v>1650.7778812567194</v>
      </c>
      <c r="BB124">
        <v>214.98921241802316</v>
      </c>
      <c r="BC124">
        <v>943.39180195715221</v>
      </c>
      <c r="BD124">
        <v>140.16526084649962</v>
      </c>
      <c r="BE124">
        <v>33.798289430374368</v>
      </c>
      <c r="BF124">
        <v>83.641320455875615</v>
      </c>
      <c r="BG124">
        <v>7.6999459918890505</v>
      </c>
      <c r="BH124">
        <v>30.30009711836458</v>
      </c>
      <c r="BI124">
        <v>3.8732180326327459</v>
      </c>
      <c r="BJ124">
        <v>7.4300524561940717</v>
      </c>
      <c r="BK124">
        <v>0.64466121701965462</v>
      </c>
      <c r="BL124">
        <v>2.9527342311798219</v>
      </c>
      <c r="BM124">
        <v>0.31384881978191093</v>
      </c>
      <c r="BN124" t="s">
        <v>578</v>
      </c>
      <c r="BO124">
        <v>1.4614464469631452</v>
      </c>
      <c r="BP124">
        <v>2.6632628440240005</v>
      </c>
      <c r="BQ124">
        <v>0.59168773338935965</v>
      </c>
      <c r="BR124" s="3">
        <f t="shared" si="24"/>
        <v>3650.6396572154677</v>
      </c>
      <c r="BS124" s="3">
        <f t="shared" si="25"/>
        <v>3739.6113472165889</v>
      </c>
      <c r="BT124" s="7">
        <f t="shared" si="19"/>
        <v>0.9854232236364705</v>
      </c>
      <c r="BU124" s="8">
        <f t="shared" si="20"/>
        <v>122.0873352723717</v>
      </c>
      <c r="BV124" s="9">
        <f t="shared" si="21"/>
        <v>146.83503253008345</v>
      </c>
      <c r="BW124" s="8">
        <f t="shared" si="22"/>
        <v>1.0846589389695012</v>
      </c>
      <c r="BX124" s="8">
        <f t="shared" si="26"/>
        <v>1.1823859802236998</v>
      </c>
      <c r="BY124" s="8">
        <f t="shared" si="27"/>
        <v>0.91880166226369087</v>
      </c>
      <c r="BZ124" s="8">
        <f t="shared" si="28"/>
        <v>0.67467077337909831</v>
      </c>
      <c r="CA124" s="7">
        <f t="shared" si="23"/>
        <v>2.0634622067174684</v>
      </c>
      <c r="CB124" s="3">
        <f t="shared" si="29"/>
        <v>74.371597065369713</v>
      </c>
      <c r="CC124" s="3">
        <f t="shared" si="30"/>
        <v>4.5011290478645813</v>
      </c>
      <c r="CD124" s="7">
        <f t="shared" si="31"/>
        <v>22.9709996317053</v>
      </c>
      <c r="CE124" s="6">
        <v>5.4186471012369726</v>
      </c>
      <c r="CF124" s="6">
        <v>30.749773169058862</v>
      </c>
      <c r="CG124" s="10">
        <v>-160.65477736683954</v>
      </c>
      <c r="CH124" s="5">
        <v>-784.59630274890333</v>
      </c>
      <c r="CI124" s="5">
        <v>1686.5020141601563</v>
      </c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</row>
    <row r="125" spans="1:107" x14ac:dyDescent="0.25">
      <c r="A125" t="s">
        <v>579</v>
      </c>
      <c r="B125" t="s">
        <v>396</v>
      </c>
      <c r="C125" t="s">
        <v>397</v>
      </c>
      <c r="D125" t="s">
        <v>68</v>
      </c>
      <c r="E125" s="15" t="s">
        <v>235</v>
      </c>
      <c r="F125" t="s">
        <v>97</v>
      </c>
      <c r="G125" s="6">
        <v>2.8052999999999999</v>
      </c>
      <c r="H125" s="6">
        <v>42.629100000000001</v>
      </c>
      <c r="I125" s="6">
        <v>8.6999999999999994E-3</v>
      </c>
      <c r="J125" s="6">
        <v>54.697400000000002</v>
      </c>
      <c r="K125" s="6">
        <v>0.1673</v>
      </c>
      <c r="L125" s="6">
        <v>6.3500000000000001E-2</v>
      </c>
      <c r="M125" s="6">
        <v>0</v>
      </c>
      <c r="N125" s="6">
        <v>3.7000000000000002E-3</v>
      </c>
      <c r="O125" s="6">
        <v>0</v>
      </c>
      <c r="P125" s="6">
        <v>0</v>
      </c>
      <c r="Q125" s="6">
        <v>0.88560000000000005</v>
      </c>
      <c r="R125" s="6">
        <v>-1.1812294636277503</v>
      </c>
      <c r="S125" s="6">
        <v>-1.9632059238363889E-3</v>
      </c>
      <c r="T125" s="6">
        <v>100.07750733044841</v>
      </c>
      <c r="U125" s="6">
        <v>9.793094140289325</v>
      </c>
      <c r="V125" s="6">
        <v>5.4202983048620396E-2</v>
      </c>
      <c r="W125" s="6">
        <v>1.5846144864757293E-2</v>
      </c>
      <c r="X125" s="6">
        <v>0</v>
      </c>
      <c r="Y125" s="6">
        <v>0</v>
      </c>
      <c r="Z125" s="6">
        <v>8.5809453469793531E-2</v>
      </c>
      <c r="AA125" s="6">
        <v>6.0305747651935402</v>
      </c>
      <c r="AB125" s="6">
        <v>0</v>
      </c>
      <c r="AC125" s="6">
        <v>8.6980400585967208E-4</v>
      </c>
      <c r="AD125" s="6">
        <v>1.4825296930834395</v>
      </c>
      <c r="AE125" s="6">
        <v>2.4638109323988026E-3</v>
      </c>
      <c r="AF125" s="6">
        <v>0.51500649598416171</v>
      </c>
      <c r="AG125" s="6">
        <v>9.9489527216724962</v>
      </c>
      <c r="AH125" s="6">
        <v>6.0314445691994001</v>
      </c>
      <c r="AI125" t="s">
        <v>580</v>
      </c>
      <c r="AJ125">
        <v>1121.8369009080836</v>
      </c>
      <c r="AK125">
        <v>338.11178014660629</v>
      </c>
      <c r="AL125" t="s">
        <v>581</v>
      </c>
      <c r="AM125" t="s">
        <v>582</v>
      </c>
      <c r="AN125">
        <v>210.24936383731543</v>
      </c>
      <c r="AO125">
        <v>232296.31846380752</v>
      </c>
      <c r="AP125">
        <v>81.172654677119354</v>
      </c>
      <c r="AQ125">
        <v>322.80734962299277</v>
      </c>
      <c r="AR125">
        <v>390937.23252496438</v>
      </c>
      <c r="AS125">
        <v>381440.26135426579</v>
      </c>
      <c r="AT125">
        <v>10.482413053904478</v>
      </c>
      <c r="AU125">
        <v>125.56184505859351</v>
      </c>
      <c r="AV125">
        <v>278.18001682651766</v>
      </c>
      <c r="AW125">
        <v>6684.4768025937965</v>
      </c>
      <c r="AX125">
        <v>79.409839571755867</v>
      </c>
      <c r="AY125">
        <v>1.0715187117255049</v>
      </c>
      <c r="AZ125">
        <v>479.3956794596686</v>
      </c>
      <c r="BA125">
        <v>1430.7322663244918</v>
      </c>
      <c r="BB125">
        <v>186.52266377836943</v>
      </c>
      <c r="BC125">
        <v>806.11112089998278</v>
      </c>
      <c r="BD125">
        <v>120.43326271682918</v>
      </c>
      <c r="BE125">
        <v>29.57557183984391</v>
      </c>
      <c r="BF125">
        <v>76.004511178330091</v>
      </c>
      <c r="BG125">
        <v>6.8869366009657629</v>
      </c>
      <c r="BH125">
        <v>27.908259433356289</v>
      </c>
      <c r="BI125">
        <v>3.4116815385975254</v>
      </c>
      <c r="BJ125">
        <v>6.286055534046274</v>
      </c>
      <c r="BK125">
        <v>0.52142047205638198</v>
      </c>
      <c r="BL125">
        <v>2.4127759854397768</v>
      </c>
      <c r="BM125">
        <v>0.24975629596269022</v>
      </c>
      <c r="BN125" t="s">
        <v>583</v>
      </c>
      <c r="BO125">
        <v>1.5076301817107149</v>
      </c>
      <c r="BP125">
        <v>2.6334976707218352</v>
      </c>
      <c r="BQ125">
        <v>0.61436116842423261</v>
      </c>
      <c r="BR125" s="3">
        <f t="shared" si="24"/>
        <v>3176.4519620579404</v>
      </c>
      <c r="BS125" s="3">
        <f t="shared" si="25"/>
        <v>3255.8618016296964</v>
      </c>
      <c r="BT125" s="7">
        <f t="shared" si="19"/>
        <v>0.98499052199437775</v>
      </c>
      <c r="BU125" s="8">
        <f t="shared" si="20"/>
        <v>134.97540647994134</v>
      </c>
      <c r="BV125" s="9">
        <f t="shared" si="21"/>
        <v>155.74236721039659</v>
      </c>
      <c r="BW125" s="8">
        <f t="shared" si="22"/>
        <v>1.1467455330814813</v>
      </c>
      <c r="BX125" s="8">
        <f t="shared" si="26"/>
        <v>1.1575325061308286</v>
      </c>
      <c r="BY125" s="8">
        <f t="shared" si="27"/>
        <v>0.90990892680265145</v>
      </c>
      <c r="BZ125" s="8">
        <f t="shared" si="28"/>
        <v>0.67236917587240463</v>
      </c>
      <c r="CA125" s="7">
        <f t="shared" si="23"/>
        <v>2.6927907915722824</v>
      </c>
      <c r="CB125" s="3">
        <f t="shared" si="29"/>
        <v>84.176933723101243</v>
      </c>
      <c r="CC125" s="3">
        <f t="shared" si="30"/>
        <v>4.2865627029723585</v>
      </c>
      <c r="CD125" s="7">
        <f t="shared" si="31"/>
        <v>23.275865192388288</v>
      </c>
      <c r="CE125" s="6">
        <v>5.2708111244710114</v>
      </c>
      <c r="CF125" s="6">
        <v>31.104445814271621</v>
      </c>
      <c r="CG125" s="10">
        <v>-168.43294979692746</v>
      </c>
      <c r="CH125" s="5">
        <v>-597.67991378507031</v>
      </c>
      <c r="CI125" s="5">
        <v>2405.0532836914063</v>
      </c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1"/>
      <c r="CZ125" s="11"/>
      <c r="DA125" s="11"/>
      <c r="DB125" s="11"/>
      <c r="DC125" s="11"/>
    </row>
    <row r="126" spans="1:107" x14ac:dyDescent="0.25">
      <c r="A126" t="s">
        <v>584</v>
      </c>
      <c r="B126" t="s">
        <v>396</v>
      </c>
      <c r="C126" t="s">
        <v>397</v>
      </c>
      <c r="D126" t="s">
        <v>79</v>
      </c>
      <c r="E126" s="15" t="s">
        <v>80</v>
      </c>
      <c r="F126" t="s">
        <v>97</v>
      </c>
      <c r="G126" s="6">
        <v>2.8330000000000002</v>
      </c>
      <c r="H126" s="6">
        <v>43.196599999999997</v>
      </c>
      <c r="I126" s="6">
        <v>0</v>
      </c>
      <c r="J126" s="6">
        <v>54.783799999999999</v>
      </c>
      <c r="K126" s="6">
        <v>0.19170000000000001</v>
      </c>
      <c r="L126" s="6">
        <v>7.8200000000000006E-2</v>
      </c>
      <c r="M126" s="6">
        <v>0</v>
      </c>
      <c r="N126" s="6">
        <v>2.7000000000000001E-3</v>
      </c>
      <c r="O126" s="6">
        <v>0</v>
      </c>
      <c r="P126" s="6">
        <v>0</v>
      </c>
      <c r="Q126" s="6">
        <v>0.92030000000000001</v>
      </c>
      <c r="R126" s="6">
        <v>-1.1928931203284558</v>
      </c>
      <c r="S126" s="6">
        <v>0</v>
      </c>
      <c r="T126" s="6">
        <v>100.81330687967156</v>
      </c>
      <c r="U126" s="6">
        <v>9.720425925313803</v>
      </c>
      <c r="V126" s="6">
        <v>6.1550169873858987E-2</v>
      </c>
      <c r="W126" s="6">
        <v>1.9514465014551504E-2</v>
      </c>
      <c r="X126" s="6">
        <v>0</v>
      </c>
      <c r="Y126" s="6">
        <v>0</v>
      </c>
      <c r="Z126" s="6">
        <v>8.8370405037546992E-2</v>
      </c>
      <c r="AA126" s="6">
        <v>6.055946121414296</v>
      </c>
      <c r="AB126" s="6">
        <v>0</v>
      </c>
      <c r="AC126" s="6">
        <v>6.290183847308616E-4</v>
      </c>
      <c r="AD126" s="6">
        <v>1.4837152440111594</v>
      </c>
      <c r="AE126" s="6">
        <v>0</v>
      </c>
      <c r="AF126" s="6">
        <v>0.5162847559888406</v>
      </c>
      <c r="AG126" s="6">
        <v>9.8898609652397624</v>
      </c>
      <c r="AH126" s="6">
        <v>6.0565751397990271</v>
      </c>
      <c r="AI126" t="s">
        <v>585</v>
      </c>
      <c r="AJ126">
        <v>1249.9526780585418</v>
      </c>
      <c r="AK126">
        <v>259.29431859414507</v>
      </c>
      <c r="AL126" t="s">
        <v>586</v>
      </c>
      <c r="AM126" t="s">
        <v>587</v>
      </c>
      <c r="AN126">
        <v>344.9146916941275</v>
      </c>
      <c r="AO126">
        <v>234038.36756805581</v>
      </c>
      <c r="AP126" t="s">
        <v>588</v>
      </c>
      <c r="AQ126">
        <v>441.87672509154731</v>
      </c>
      <c r="AR126">
        <v>391508.98716119828</v>
      </c>
      <c r="AS126">
        <v>378911.49062363873</v>
      </c>
      <c r="AT126">
        <v>10.670789657904445</v>
      </c>
      <c r="AU126">
        <v>115.14150849521948</v>
      </c>
      <c r="AV126">
        <v>242.53818004851777</v>
      </c>
      <c r="AW126">
        <v>6448.307609853643</v>
      </c>
      <c r="AX126">
        <v>105.01885887883256</v>
      </c>
      <c r="AY126">
        <v>0.96832871815121702</v>
      </c>
      <c r="AZ126">
        <v>662.68863068220924</v>
      </c>
      <c r="BA126">
        <v>1901.6713873844437</v>
      </c>
      <c r="BB126">
        <v>253.13766575303302</v>
      </c>
      <c r="BC126">
        <v>1104.1330723957362</v>
      </c>
      <c r="BD126">
        <v>165.6336071191696</v>
      </c>
      <c r="BE126">
        <v>40.472323634363363</v>
      </c>
      <c r="BF126">
        <v>104.70515660571226</v>
      </c>
      <c r="BG126">
        <v>9.397743042528619</v>
      </c>
      <c r="BH126">
        <v>35.757477849005966</v>
      </c>
      <c r="BI126">
        <v>4.4824748210780037</v>
      </c>
      <c r="BJ126">
        <v>7.9828189304867188</v>
      </c>
      <c r="BK126">
        <v>0.69168627453809839</v>
      </c>
      <c r="BL126">
        <v>2.8586669785301169</v>
      </c>
      <c r="BM126">
        <v>0.36693365776366121</v>
      </c>
      <c r="BN126" t="s">
        <v>589</v>
      </c>
      <c r="BO126">
        <v>1.7044606552011308</v>
      </c>
      <c r="BP126">
        <v>3.1312849152482691</v>
      </c>
      <c r="BQ126">
        <v>0.65127900209603895</v>
      </c>
      <c r="BR126" s="3">
        <f t="shared" si="24"/>
        <v>4293.9796451285993</v>
      </c>
      <c r="BS126" s="3">
        <f t="shared" si="25"/>
        <v>4398.9985040074316</v>
      </c>
      <c r="BT126" s="7">
        <f t="shared" si="19"/>
        <v>0.98566881852275556</v>
      </c>
      <c r="BU126" s="8">
        <f t="shared" si="20"/>
        <v>157.47930329604324</v>
      </c>
      <c r="BV126" s="9">
        <f t="shared" si="21"/>
        <v>174.71786279838608</v>
      </c>
      <c r="BW126" s="8">
        <f t="shared" si="22"/>
        <v>1.1573266536382973</v>
      </c>
      <c r="BX126" s="8">
        <f t="shared" si="26"/>
        <v>1.1232851392616325</v>
      </c>
      <c r="BY126" s="8">
        <f t="shared" si="27"/>
        <v>0.90460203515732907</v>
      </c>
      <c r="BZ126" s="8">
        <f t="shared" si="28"/>
        <v>0.68317910453348552</v>
      </c>
      <c r="CA126" s="7">
        <f t="shared" si="23"/>
        <v>2.2519621462568438</v>
      </c>
      <c r="CB126" s="3">
        <f t="shared" si="29"/>
        <v>61.401425217288796</v>
      </c>
      <c r="CC126" s="3">
        <f t="shared" si="30"/>
        <v>4.8079009229081873</v>
      </c>
      <c r="CD126" s="7">
        <f t="shared" si="31"/>
        <v>23.428767158936605</v>
      </c>
      <c r="CE126" s="6">
        <v>5.5611799555120136</v>
      </c>
      <c r="CF126" s="6">
        <v>31.353581987271156</v>
      </c>
      <c r="CG126" s="10">
        <v>-168.70987954028931</v>
      </c>
      <c r="CH126" s="5">
        <v>-685.9514564815654</v>
      </c>
      <c r="CI126" s="5">
        <v>6391.1162109375</v>
      </c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</row>
    <row r="127" spans="1:107" x14ac:dyDescent="0.25">
      <c r="A127" t="s">
        <v>590</v>
      </c>
      <c r="B127" t="s">
        <v>396</v>
      </c>
      <c r="C127" t="s">
        <v>397</v>
      </c>
      <c r="D127" t="s">
        <v>68</v>
      </c>
      <c r="E127" s="15" t="s">
        <v>77</v>
      </c>
      <c r="F127" t="s">
        <v>97</v>
      </c>
      <c r="G127" s="6">
        <v>2.6730999999999998</v>
      </c>
      <c r="H127" s="6">
        <v>43.081899999999997</v>
      </c>
      <c r="I127" s="6">
        <v>0</v>
      </c>
      <c r="J127" s="6">
        <v>54.552900000000001</v>
      </c>
      <c r="K127" s="6">
        <v>0.11849999999999999</v>
      </c>
      <c r="L127" s="6">
        <v>5.8999999999999997E-2</v>
      </c>
      <c r="M127" s="6">
        <v>0</v>
      </c>
      <c r="N127" s="6">
        <v>9.1999999999999998E-3</v>
      </c>
      <c r="O127" s="6">
        <v>0.10639999999999999</v>
      </c>
      <c r="P127" s="6">
        <v>0</v>
      </c>
      <c r="Q127" s="6">
        <v>0.73509999999999998</v>
      </c>
      <c r="R127" s="6">
        <v>-1.1255639251500158</v>
      </c>
      <c r="S127" s="6">
        <v>0</v>
      </c>
      <c r="T127" s="6">
        <v>100.21043607484998</v>
      </c>
      <c r="U127" s="6">
        <v>9.717351404979274</v>
      </c>
      <c r="V127" s="6">
        <v>3.8196398648228713E-2</v>
      </c>
      <c r="W127" s="6">
        <v>1.4723189716861108E-2</v>
      </c>
      <c r="X127" s="6">
        <v>0</v>
      </c>
      <c r="Y127" s="6">
        <v>1.4982500358449637E-2</v>
      </c>
      <c r="Z127" s="6">
        <v>7.086320166221452E-2</v>
      </c>
      <c r="AA127" s="6">
        <v>6.0635115629403469</v>
      </c>
      <c r="AB127" s="6">
        <v>0</v>
      </c>
      <c r="AC127" s="6">
        <v>2.1517129130928523E-3</v>
      </c>
      <c r="AD127" s="6">
        <v>1.405452311487321</v>
      </c>
      <c r="AE127" s="6">
        <v>0</v>
      </c>
      <c r="AF127" s="6">
        <v>0.59454768851267903</v>
      </c>
      <c r="AG127" s="6">
        <v>9.8561166953650279</v>
      </c>
      <c r="AH127" s="6">
        <v>6.0656632758534395</v>
      </c>
      <c r="AI127" t="s">
        <v>591</v>
      </c>
      <c r="AJ127">
        <v>944.35963291039695</v>
      </c>
      <c r="AK127">
        <v>318.51198507341837</v>
      </c>
      <c r="AL127" t="s">
        <v>592</v>
      </c>
      <c r="AM127" t="s">
        <v>593</v>
      </c>
      <c r="AN127">
        <v>72.372508974751128</v>
      </c>
      <c r="AO127">
        <v>237533.04557218758</v>
      </c>
      <c r="AP127">
        <v>78.707008170130649</v>
      </c>
      <c r="AQ127">
        <v>298.42130926850973</v>
      </c>
      <c r="AR127">
        <v>389865.19258202572</v>
      </c>
      <c r="AS127">
        <v>387512.9621994854</v>
      </c>
      <c r="AT127">
        <v>10.98356539833957</v>
      </c>
      <c r="AU127">
        <v>132.04459610668147</v>
      </c>
      <c r="AV127">
        <v>255.46420385822665</v>
      </c>
      <c r="AW127">
        <v>6329.1001183281451</v>
      </c>
      <c r="AX127">
        <v>79.847567008069504</v>
      </c>
      <c r="AY127">
        <v>1.0381248954939082</v>
      </c>
      <c r="AZ127">
        <v>477.81367763642669</v>
      </c>
      <c r="BA127">
        <v>1477.0947228042705</v>
      </c>
      <c r="BB127">
        <v>197.84387613528449</v>
      </c>
      <c r="BC127">
        <v>864.98251872294122</v>
      </c>
      <c r="BD127">
        <v>126.96101804658215</v>
      </c>
      <c r="BE127">
        <v>30.280628187796193</v>
      </c>
      <c r="BF127">
        <v>78.416536758959438</v>
      </c>
      <c r="BG127">
        <v>7.0485749769770178</v>
      </c>
      <c r="BH127">
        <v>28.133358081099953</v>
      </c>
      <c r="BI127">
        <v>3.5411470210784191</v>
      </c>
      <c r="BJ127">
        <v>6.5343762052909469</v>
      </c>
      <c r="BK127">
        <v>0.57739182891436491</v>
      </c>
      <c r="BL127">
        <v>2.5744749760341663</v>
      </c>
      <c r="BM127">
        <v>0.292391766704997</v>
      </c>
      <c r="BN127" t="s">
        <v>594</v>
      </c>
      <c r="BO127">
        <v>1.6048795275227727</v>
      </c>
      <c r="BP127">
        <v>2.6080544327799484</v>
      </c>
      <c r="BQ127">
        <v>0.60086220618449759</v>
      </c>
      <c r="BR127" s="3">
        <f t="shared" si="24"/>
        <v>3302.09469314836</v>
      </c>
      <c r="BS127" s="3">
        <f t="shared" si="25"/>
        <v>3381.9422601564293</v>
      </c>
      <c r="BT127" s="7">
        <f t="shared" si="19"/>
        <v>0.98525126642880578</v>
      </c>
      <c r="BU127" s="8">
        <f t="shared" si="20"/>
        <v>126.08035781264134</v>
      </c>
      <c r="BV127" s="9">
        <f t="shared" si="21"/>
        <v>150.69022218663034</v>
      </c>
      <c r="BW127" s="8">
        <f t="shared" si="22"/>
        <v>1.0651704287587136</v>
      </c>
      <c r="BX127" s="8">
        <f t="shared" si="26"/>
        <v>1.1622657454302969</v>
      </c>
      <c r="BY127" s="8">
        <f t="shared" si="27"/>
        <v>0.89327162780754044</v>
      </c>
      <c r="BZ127" s="8">
        <f t="shared" si="28"/>
        <v>0.65850558876305432</v>
      </c>
      <c r="CA127" s="7">
        <f t="shared" si="23"/>
        <v>2.4121546391499895</v>
      </c>
      <c r="CB127" s="3">
        <f t="shared" si="29"/>
        <v>79.264783580550642</v>
      </c>
      <c r="CC127" s="3">
        <f t="shared" si="30"/>
        <v>4.3405200159637483</v>
      </c>
      <c r="CD127" s="7">
        <f t="shared" si="31"/>
        <v>22.548503785011661</v>
      </c>
      <c r="CE127" s="6">
        <v>5.3226332595652419</v>
      </c>
      <c r="CF127" s="6">
        <v>30.780781290491412</v>
      </c>
      <c r="CG127" s="10">
        <v>-163.72174197716697</v>
      </c>
      <c r="CH127" s="5">
        <v>-803.90579723766677</v>
      </c>
      <c r="CI127" s="5">
        <v>2895.7680358886719</v>
      </c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1"/>
      <c r="CZ127" s="11"/>
      <c r="DA127" s="11"/>
      <c r="DB127" s="11"/>
      <c r="DC127" s="11"/>
    </row>
    <row r="128" spans="1:107" x14ac:dyDescent="0.25">
      <c r="A128" t="s">
        <v>595</v>
      </c>
      <c r="B128" t="s">
        <v>396</v>
      </c>
      <c r="C128" t="s">
        <v>397</v>
      </c>
      <c r="D128" t="s">
        <v>76</v>
      </c>
      <c r="E128" s="15" t="s">
        <v>235</v>
      </c>
      <c r="F128" t="s">
        <v>97</v>
      </c>
      <c r="G128" s="6">
        <v>2.6507999999999998</v>
      </c>
      <c r="H128" s="6">
        <v>43.011200000000002</v>
      </c>
      <c r="I128" s="6">
        <v>2.86E-2</v>
      </c>
      <c r="J128" s="6">
        <v>54.254300000000001</v>
      </c>
      <c r="K128" s="6">
        <v>0.16070000000000001</v>
      </c>
      <c r="L128" s="6">
        <v>6.8500000000000005E-2</v>
      </c>
      <c r="M128" s="6">
        <v>0</v>
      </c>
      <c r="N128" s="6">
        <v>0</v>
      </c>
      <c r="O128" s="6">
        <v>3.9800000000000002E-2</v>
      </c>
      <c r="P128" s="6">
        <v>0.26350000000000001</v>
      </c>
      <c r="Q128" s="6">
        <v>0.84730000000000005</v>
      </c>
      <c r="R128" s="6">
        <v>-1.1161740498999895</v>
      </c>
      <c r="S128" s="6">
        <v>-6.4537574047954863E-3</v>
      </c>
      <c r="T128" s="6">
        <v>100.2021721926952</v>
      </c>
      <c r="U128" s="6">
        <v>9.6777653731150437</v>
      </c>
      <c r="V128" s="6">
        <v>5.187173832312824E-2</v>
      </c>
      <c r="W128" s="6">
        <v>1.7093872806864169E-2</v>
      </c>
      <c r="X128" s="6">
        <v>3.6687566799759014E-2</v>
      </c>
      <c r="Y128" s="6">
        <v>5.6122447119967894E-3</v>
      </c>
      <c r="Z128" s="6">
        <v>8.1794181799315108E-2</v>
      </c>
      <c r="AA128" s="6">
        <v>6.0620816241765985</v>
      </c>
      <c r="AB128" s="6">
        <v>0</v>
      </c>
      <c r="AC128" s="6">
        <v>0</v>
      </c>
      <c r="AD128" s="6">
        <v>1.3956892346149288</v>
      </c>
      <c r="AE128" s="6">
        <v>8.0694110085432012E-3</v>
      </c>
      <c r="AF128" s="6">
        <v>0.59624135437652803</v>
      </c>
      <c r="AG128" s="6">
        <v>9.8708249775561097</v>
      </c>
      <c r="AH128" s="6">
        <v>6.0620816241765985</v>
      </c>
      <c r="AI128" t="s">
        <v>596</v>
      </c>
      <c r="AJ128">
        <v>1203.1463015443085</v>
      </c>
      <c r="AK128">
        <v>357.06875669979325</v>
      </c>
      <c r="AL128" t="s">
        <v>597</v>
      </c>
      <c r="AM128" t="s">
        <v>598</v>
      </c>
      <c r="AN128">
        <v>142.97777725283464</v>
      </c>
      <c r="AO128">
        <v>227315.05094103928</v>
      </c>
      <c r="AP128">
        <v>66.957780976366436</v>
      </c>
      <c r="AQ128">
        <v>368.58681350365504</v>
      </c>
      <c r="AR128">
        <v>387721.1126961484</v>
      </c>
      <c r="AS128">
        <v>376339.0314541728</v>
      </c>
      <c r="AT128">
        <v>9.5388265492004525</v>
      </c>
      <c r="AU128">
        <v>128.03863277591131</v>
      </c>
      <c r="AV128">
        <v>302.10996728291354</v>
      </c>
      <c r="AW128">
        <v>6013.5122560656482</v>
      </c>
      <c r="AX128">
        <v>76.584926987442259</v>
      </c>
      <c r="AY128">
        <v>1.6032600447318093</v>
      </c>
      <c r="AZ128">
        <v>466.37728894664929</v>
      </c>
      <c r="BA128">
        <v>1417.4793829432606</v>
      </c>
      <c r="BB128">
        <v>180.43377757261462</v>
      </c>
      <c r="BC128">
        <v>784.6935471866326</v>
      </c>
      <c r="BD128">
        <v>116.53613862956898</v>
      </c>
      <c r="BE128">
        <v>27.581332712882091</v>
      </c>
      <c r="BF128">
        <v>71.719695636615214</v>
      </c>
      <c r="BG128">
        <v>6.4235544537705609</v>
      </c>
      <c r="BH128">
        <v>26.412415888702103</v>
      </c>
      <c r="BI128">
        <v>3.3860038712269991</v>
      </c>
      <c r="BJ128">
        <v>6.447880282799443</v>
      </c>
      <c r="BK128">
        <v>0.54283447991079059</v>
      </c>
      <c r="BL128">
        <v>2.4930238926084298</v>
      </c>
      <c r="BM128">
        <v>0.26544346337825403</v>
      </c>
      <c r="BN128" t="s">
        <v>599</v>
      </c>
      <c r="BO128">
        <v>1.577366304930752</v>
      </c>
      <c r="BP128">
        <v>3.0185912232614447</v>
      </c>
      <c r="BQ128">
        <v>0.9949305756930551</v>
      </c>
      <c r="BR128" s="3">
        <f t="shared" si="24"/>
        <v>3110.7923199606198</v>
      </c>
      <c r="BS128" s="3">
        <f t="shared" si="25"/>
        <v>3187.3772469480618</v>
      </c>
      <c r="BT128" s="7">
        <f t="shared" si="19"/>
        <v>0.98522204261678958</v>
      </c>
      <c r="BU128" s="8">
        <f t="shared" si="20"/>
        <v>127.08329974578709</v>
      </c>
      <c r="BV128" s="9">
        <f t="shared" si="21"/>
        <v>149.33297310636726</v>
      </c>
      <c r="BW128" s="8">
        <f t="shared" si="22"/>
        <v>1.1460542244291338</v>
      </c>
      <c r="BX128" s="8">
        <f t="shared" si="26"/>
        <v>1.1821615231053502</v>
      </c>
      <c r="BY128" s="8">
        <f t="shared" si="27"/>
        <v>0.88802134098661334</v>
      </c>
      <c r="BZ128" s="8">
        <f t="shared" si="28"/>
        <v>0.66500696610298271</v>
      </c>
      <c r="CA128" s="7">
        <f t="shared" si="23"/>
        <v>2.7887579627995747</v>
      </c>
      <c r="CB128" s="3">
        <f t="shared" si="29"/>
        <v>78.520832918619774</v>
      </c>
      <c r="CC128" s="3">
        <f t="shared" si="30"/>
        <v>3.0339717132109798</v>
      </c>
      <c r="CD128" s="7">
        <f t="shared" si="31"/>
        <v>22.618086068427882</v>
      </c>
      <c r="CE128" s="6">
        <v>5.2584362227881272</v>
      </c>
      <c r="CF128" s="6">
        <v>30.76276034049938</v>
      </c>
      <c r="CG128" s="10">
        <v>-158.71535213033565</v>
      </c>
      <c r="CH128" s="5">
        <v>-682.09029341131463</v>
      </c>
      <c r="CI128" s="5">
        <v>1340.1863708496094</v>
      </c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1"/>
      <c r="CZ128" s="11"/>
      <c r="DA128" s="11"/>
      <c r="DB128" s="11"/>
      <c r="DC128" s="11"/>
    </row>
    <row r="129" spans="1:107" x14ac:dyDescent="0.25">
      <c r="A129" t="s">
        <v>600</v>
      </c>
      <c r="B129" t="s">
        <v>396</v>
      </c>
      <c r="C129" t="s">
        <v>397</v>
      </c>
      <c r="D129" t="s">
        <v>79</v>
      </c>
      <c r="E129" s="15" t="s">
        <v>80</v>
      </c>
      <c r="F129" t="s">
        <v>97</v>
      </c>
      <c r="G129" s="6">
        <v>2.6396000000000002</v>
      </c>
      <c r="H129" s="6">
        <v>42.697099999999999</v>
      </c>
      <c r="I129" s="6">
        <v>4.5900000000000003E-2</v>
      </c>
      <c r="J129" s="6">
        <v>54.153500000000001</v>
      </c>
      <c r="K129" s="6">
        <v>0.22009999999999999</v>
      </c>
      <c r="L129" s="6">
        <v>6.5000000000000002E-2</v>
      </c>
      <c r="M129" s="6">
        <v>0</v>
      </c>
      <c r="N129" s="6">
        <v>1.11E-2</v>
      </c>
      <c r="O129" s="6">
        <v>6.6500000000000004E-2</v>
      </c>
      <c r="P129" s="6">
        <v>0.11550000000000001</v>
      </c>
      <c r="Q129" s="6">
        <v>0.80979999999999996</v>
      </c>
      <c r="R129" s="6">
        <v>-1.1114580587430256</v>
      </c>
      <c r="S129" s="6">
        <v>-1.0357603667136813E-2</v>
      </c>
      <c r="T129" s="6">
        <v>99.702184337589841</v>
      </c>
      <c r="U129" s="6">
        <v>9.7123086317324496</v>
      </c>
      <c r="V129" s="6">
        <v>7.1431535780685854E-2</v>
      </c>
      <c r="W129" s="6">
        <v>1.6220463247389356E-2</v>
      </c>
      <c r="X129" s="6">
        <v>1.6168707090829706E-2</v>
      </c>
      <c r="Y129" s="6">
        <v>9.4282305126038215E-3</v>
      </c>
      <c r="Z129" s="6">
        <v>7.8599176878449833E-2</v>
      </c>
      <c r="AA129" s="6">
        <v>6.0505327834819314</v>
      </c>
      <c r="AB129" s="6">
        <v>0</v>
      </c>
      <c r="AC129" s="6">
        <v>2.6138782539533779E-3</v>
      </c>
      <c r="AD129" s="6">
        <v>1.3973490561701116</v>
      </c>
      <c r="AE129" s="6">
        <v>1.3020975098309125E-2</v>
      </c>
      <c r="AF129" s="6">
        <v>0.58962996873157925</v>
      </c>
      <c r="AG129" s="6">
        <v>9.9041567452424086</v>
      </c>
      <c r="AH129" s="6">
        <v>6.0531466617358847</v>
      </c>
      <c r="AI129" t="s">
        <v>601</v>
      </c>
      <c r="AJ129">
        <v>1841.3834938745788</v>
      </c>
      <c r="AK129">
        <v>271.39814245773681</v>
      </c>
      <c r="AL129" t="s">
        <v>602</v>
      </c>
      <c r="AM129">
        <v>755.19054926099909</v>
      </c>
      <c r="AN129" t="s">
        <v>603</v>
      </c>
      <c r="AO129">
        <v>241137.41422113354</v>
      </c>
      <c r="AP129" t="s">
        <v>604</v>
      </c>
      <c r="AQ129" t="s">
        <v>605</v>
      </c>
      <c r="AR129">
        <v>387006.41940085596</v>
      </c>
      <c r="AS129">
        <v>377121.60095958284</v>
      </c>
      <c r="AT129">
        <v>12.497864750560909</v>
      </c>
      <c r="AU129">
        <v>126.94178835752002</v>
      </c>
      <c r="AV129">
        <v>223.36394162475585</v>
      </c>
      <c r="AW129">
        <v>6657.54023715125</v>
      </c>
      <c r="AX129">
        <v>147.98562566982727</v>
      </c>
      <c r="AY129">
        <v>0.8973809057843164</v>
      </c>
      <c r="AZ129">
        <v>1053.796682453599</v>
      </c>
      <c r="BA129">
        <v>3059.0813078374699</v>
      </c>
      <c r="BB129">
        <v>411.9070751668126</v>
      </c>
      <c r="BC129">
        <v>1817.775806840905</v>
      </c>
      <c r="BD129">
        <v>256.91610986294575</v>
      </c>
      <c r="BE129">
        <v>62.935697405759939</v>
      </c>
      <c r="BF129">
        <v>154.69568841620773</v>
      </c>
      <c r="BG129">
        <v>13.760326919808721</v>
      </c>
      <c r="BH129">
        <v>50.550655190658993</v>
      </c>
      <c r="BI129">
        <v>6.0126447190191401</v>
      </c>
      <c r="BJ129">
        <v>11.46068721437929</v>
      </c>
      <c r="BK129">
        <v>0.86654163676492457</v>
      </c>
      <c r="BL129">
        <v>4.4373649561095849</v>
      </c>
      <c r="BM129">
        <v>0.48302051845657157</v>
      </c>
      <c r="BN129" t="s">
        <v>606</v>
      </c>
      <c r="BO129">
        <v>1.5413655785487805</v>
      </c>
      <c r="BP129">
        <v>3.3360689299825745</v>
      </c>
      <c r="BQ129">
        <v>0.8304339522587707</v>
      </c>
      <c r="BR129" s="3">
        <f t="shared" si="24"/>
        <v>6904.6796091388969</v>
      </c>
      <c r="BS129" s="3">
        <f t="shared" si="25"/>
        <v>7052.6652348087246</v>
      </c>
      <c r="BT129" s="7">
        <f t="shared" si="19"/>
        <v>0.98731711735917627</v>
      </c>
      <c r="BU129" s="8">
        <f t="shared" si="20"/>
        <v>161.3277986436878</v>
      </c>
      <c r="BV129" s="9">
        <f t="shared" si="21"/>
        <v>181.06365070633277</v>
      </c>
      <c r="BW129" s="8">
        <f t="shared" si="22"/>
        <v>1.1178521386915132</v>
      </c>
      <c r="BX129" s="8">
        <f t="shared" si="26"/>
        <v>1.1233126963244817</v>
      </c>
      <c r="BY129" s="8">
        <f t="shared" si="27"/>
        <v>0.92922302420658665</v>
      </c>
      <c r="BZ129" s="8">
        <f t="shared" si="28"/>
        <v>0.70361020289277798</v>
      </c>
      <c r="CA129" s="7">
        <f t="shared" si="23"/>
        <v>2.1379732077932334</v>
      </c>
      <c r="CB129" s="3">
        <f t="shared" si="29"/>
        <v>44.987749364286081</v>
      </c>
      <c r="CC129" s="3">
        <f t="shared" si="30"/>
        <v>4.017259796409463</v>
      </c>
      <c r="CD129" s="7">
        <f t="shared" si="31"/>
        <v>24.612401461493402</v>
      </c>
      <c r="CE129" s="6">
        <v>5.9516989165981471</v>
      </c>
      <c r="CF129" s="6">
        <v>32.441688527021476</v>
      </c>
      <c r="CG129" s="10">
        <v>-171.24054638920063</v>
      </c>
      <c r="CH129" s="5">
        <v>-833.09626459974243</v>
      </c>
      <c r="CI129" s="5">
        <v>6612.3510131835938</v>
      </c>
      <c r="CJ129" s="11"/>
      <c r="CK129" s="11"/>
      <c r="CL129" s="11"/>
      <c r="CM129" s="11"/>
      <c r="CN129" s="11"/>
      <c r="CO129" s="11"/>
      <c r="CP129" s="11"/>
      <c r="CQ129" s="11"/>
      <c r="CR129" s="11"/>
      <c r="CS129" s="11"/>
      <c r="CT129" s="11"/>
      <c r="CU129" s="11"/>
      <c r="CV129" s="11"/>
      <c r="CW129" s="11"/>
      <c r="CX129" s="11"/>
      <c r="CY129" s="11"/>
      <c r="CZ129" s="11"/>
      <c r="DA129" s="11"/>
      <c r="DB129" s="11"/>
      <c r="DC129" s="11"/>
    </row>
    <row r="130" spans="1:107" x14ac:dyDescent="0.25">
      <c r="A130" t="s">
        <v>607</v>
      </c>
      <c r="B130" t="s">
        <v>396</v>
      </c>
      <c r="C130" t="s">
        <v>608</v>
      </c>
      <c r="D130" t="s">
        <v>68</v>
      </c>
      <c r="E130" s="13" t="s">
        <v>77</v>
      </c>
      <c r="F130" t="s">
        <v>97</v>
      </c>
      <c r="G130" s="6">
        <v>2.8184</v>
      </c>
      <c r="H130" s="6">
        <v>43.8767</v>
      </c>
      <c r="I130" s="6">
        <v>2.87E-2</v>
      </c>
      <c r="J130" s="6">
        <v>55.603700000000003</v>
      </c>
      <c r="K130" s="6">
        <v>7.2499999999999995E-2</v>
      </c>
      <c r="L130" s="6">
        <v>6.3E-3</v>
      </c>
      <c r="M130" s="6">
        <v>0</v>
      </c>
      <c r="N130" s="6">
        <v>2.8500000000000001E-2</v>
      </c>
      <c r="O130" s="6">
        <v>0</v>
      </c>
      <c r="P130" s="6">
        <v>0</v>
      </c>
      <c r="Q130" s="6">
        <v>0.78159999999999996</v>
      </c>
      <c r="R130" s="6">
        <v>-1.186745488998842</v>
      </c>
      <c r="S130" s="6">
        <v>-6.4763229901269393E-3</v>
      </c>
      <c r="T130" s="6">
        <v>102.02317818801103</v>
      </c>
      <c r="U130" s="6">
        <v>9.7313531933753215</v>
      </c>
      <c r="V130" s="6">
        <v>2.2960511113829407E-2</v>
      </c>
      <c r="W130" s="6">
        <v>1.5721372070546607E-3</v>
      </c>
      <c r="X130" s="6">
        <v>0</v>
      </c>
      <c r="Y130" s="6">
        <v>0</v>
      </c>
      <c r="Z130" s="6">
        <v>7.4028402247503511E-2</v>
      </c>
      <c r="AA130" s="6">
        <v>6.0674023605391465</v>
      </c>
      <c r="AB130" s="6">
        <v>0</v>
      </c>
      <c r="AC130" s="6">
        <v>6.5490881613778553E-3</v>
      </c>
      <c r="AD130" s="6">
        <v>1.4559384526225088</v>
      </c>
      <c r="AE130" s="6">
        <v>7.9448612936277654E-3</v>
      </c>
      <c r="AF130" s="6">
        <v>0.53611668608386343</v>
      </c>
      <c r="AG130" s="6">
        <v>9.8299142439437084</v>
      </c>
      <c r="AH130" s="6">
        <v>6.0739514487005239</v>
      </c>
      <c r="AI130" t="s">
        <v>609</v>
      </c>
      <c r="AJ130">
        <v>712.21662797149008</v>
      </c>
      <c r="AK130">
        <v>56.326439740357394</v>
      </c>
      <c r="AL130" t="s">
        <v>610</v>
      </c>
      <c r="AM130">
        <v>446.9231550965888</v>
      </c>
      <c r="AN130">
        <v>699.15692202456398</v>
      </c>
      <c r="AO130">
        <v>223125.13731591747</v>
      </c>
      <c r="AP130">
        <v>180.14437599086193</v>
      </c>
      <c r="AQ130">
        <v>212.32578541494792</v>
      </c>
      <c r="AR130">
        <v>397369.47218259634</v>
      </c>
      <c r="AS130">
        <v>391380.81174610998</v>
      </c>
      <c r="AT130">
        <v>9.6344159468101118</v>
      </c>
      <c r="AU130">
        <v>140.32523158377583</v>
      </c>
      <c r="AV130">
        <v>75.901409954616213</v>
      </c>
      <c r="AW130">
        <v>6206.4062390153977</v>
      </c>
      <c r="AX130">
        <v>76.652260388822</v>
      </c>
      <c r="AY130">
        <v>3.7164570120786361E-2</v>
      </c>
      <c r="AZ130">
        <v>505.90603791330722</v>
      </c>
      <c r="BA130">
        <v>1363.621191438396</v>
      </c>
      <c r="BB130">
        <v>170.99977218740744</v>
      </c>
      <c r="BC130">
        <v>702.46015399540568</v>
      </c>
      <c r="BD130">
        <v>100.74420107353147</v>
      </c>
      <c r="BE130">
        <v>24.024589259851584</v>
      </c>
      <c r="BF130">
        <v>62.838852122985735</v>
      </c>
      <c r="BG130">
        <v>5.78374652636119</v>
      </c>
      <c r="BH130">
        <v>24.571492364832725</v>
      </c>
      <c r="BI130">
        <v>3.1942700014904744</v>
      </c>
      <c r="BJ130">
        <v>6.6770726185254654</v>
      </c>
      <c r="BK130">
        <v>0.58907997900505493</v>
      </c>
      <c r="BL130">
        <v>3.0985004378064724</v>
      </c>
      <c r="BM130">
        <v>0.32691967479528805</v>
      </c>
      <c r="BN130">
        <v>9.3340438500817014E-3</v>
      </c>
      <c r="BO130">
        <v>3.8018364678046894</v>
      </c>
      <c r="BP130">
        <v>7.0846378826170637</v>
      </c>
      <c r="BQ130">
        <v>0.30049698755546156</v>
      </c>
      <c r="BR130" s="3">
        <f t="shared" si="24"/>
        <v>2974.8358795937011</v>
      </c>
      <c r="BS130" s="3">
        <f t="shared" si="25"/>
        <v>3051.4881399825231</v>
      </c>
      <c r="BT130" s="7">
        <f t="shared" si="19"/>
        <v>0.98512822777676767</v>
      </c>
      <c r="BU130" s="8">
        <f t="shared" si="20"/>
        <v>110.91641674355863</v>
      </c>
      <c r="BV130" s="9">
        <f t="shared" si="21"/>
        <v>115.58662458679495</v>
      </c>
      <c r="BW130" s="8">
        <f t="shared" si="22"/>
        <v>1.3887242593402949</v>
      </c>
      <c r="BX130" s="8">
        <f t="shared" si="26"/>
        <v>1.1216277127593848</v>
      </c>
      <c r="BY130" s="8">
        <f t="shared" si="27"/>
        <v>0.88877024767335222</v>
      </c>
      <c r="BZ130" s="8">
        <f t="shared" si="28"/>
        <v>0.70913951972778944</v>
      </c>
      <c r="CA130" s="7">
        <f t="shared" si="23"/>
        <v>0.40139922881032153</v>
      </c>
      <c r="CB130" s="3">
        <f t="shared" si="29"/>
        <v>80.968339453176284</v>
      </c>
      <c r="CC130" s="3">
        <f t="shared" si="30"/>
        <v>23.57640234682712</v>
      </c>
      <c r="CD130" s="7">
        <f t="shared" si="31"/>
        <v>23.996800631460516</v>
      </c>
      <c r="CE130" s="6">
        <v>5.2513106964296323</v>
      </c>
      <c r="CF130" s="6">
        <v>29.91106904014719</v>
      </c>
      <c r="CG130" s="10">
        <v>-122.19410537463807</v>
      </c>
      <c r="CH130" s="5">
        <v>-759.59650413694908</v>
      </c>
      <c r="CI130" s="5">
        <v>2261.2063598632813</v>
      </c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</row>
    <row r="131" spans="1:107" x14ac:dyDescent="0.25">
      <c r="A131" t="s">
        <v>611</v>
      </c>
      <c r="B131" t="s">
        <v>396</v>
      </c>
      <c r="C131" t="s">
        <v>608</v>
      </c>
      <c r="D131" t="s">
        <v>79</v>
      </c>
      <c r="E131" s="15" t="s">
        <v>77</v>
      </c>
      <c r="F131" t="s">
        <v>97</v>
      </c>
      <c r="G131" s="6">
        <v>2.5697999999999999</v>
      </c>
      <c r="H131" s="6">
        <v>43.421799999999998</v>
      </c>
      <c r="I131" s="6">
        <v>0</v>
      </c>
      <c r="J131" s="6">
        <v>54.784500000000001</v>
      </c>
      <c r="K131" s="6">
        <v>8.3299999999999999E-2</v>
      </c>
      <c r="L131" s="6">
        <v>4.0099999999999997E-2</v>
      </c>
      <c r="M131" s="6">
        <v>0</v>
      </c>
      <c r="N131" s="6">
        <v>5.28E-2</v>
      </c>
      <c r="O131" s="6">
        <v>0</v>
      </c>
      <c r="P131" s="6">
        <v>0</v>
      </c>
      <c r="Q131" s="6">
        <v>0.68459999999999999</v>
      </c>
      <c r="R131" s="6">
        <v>-1.0820673281398041</v>
      </c>
      <c r="S131" s="6">
        <v>0</v>
      </c>
      <c r="T131" s="6">
        <v>100.5550326718602</v>
      </c>
      <c r="U131" s="6">
        <v>9.7000028964924194</v>
      </c>
      <c r="V131" s="6">
        <v>2.6689053001515698E-2</v>
      </c>
      <c r="W131" s="6">
        <v>1.0006778095697125E-2</v>
      </c>
      <c r="X131" s="6">
        <v>0</v>
      </c>
      <c r="Y131" s="6">
        <v>0</v>
      </c>
      <c r="Z131" s="6">
        <v>6.559871588982924E-2</v>
      </c>
      <c r="AA131" s="6">
        <v>6.0746502756125649</v>
      </c>
      <c r="AB131" s="6">
        <v>0</v>
      </c>
      <c r="AC131" s="6">
        <v>1.2274802613804066E-2</v>
      </c>
      <c r="AD131" s="6">
        <v>1.34302571658874</v>
      </c>
      <c r="AE131" s="6">
        <v>0</v>
      </c>
      <c r="AF131" s="6">
        <v>0.65697428341125996</v>
      </c>
      <c r="AG131" s="6">
        <v>9.8022974434794605</v>
      </c>
      <c r="AH131" s="6">
        <v>6.0869250782263693</v>
      </c>
      <c r="AI131" t="s">
        <v>612</v>
      </c>
      <c r="AJ131">
        <v>725.48159249654236</v>
      </c>
      <c r="AK131">
        <v>59.887237110548178</v>
      </c>
      <c r="AL131" t="s">
        <v>613</v>
      </c>
      <c r="AM131">
        <v>419.0926417034359</v>
      </c>
      <c r="AN131">
        <v>633.53548061167805</v>
      </c>
      <c r="AO131">
        <v>231968.28602329793</v>
      </c>
      <c r="AP131">
        <v>191.02106927576375</v>
      </c>
      <c r="AQ131">
        <v>224.04371816025443</v>
      </c>
      <c r="AR131">
        <v>391508.98716119828</v>
      </c>
      <c r="AS131">
        <v>385651.06801464601</v>
      </c>
      <c r="AT131">
        <v>9.7345060480417231</v>
      </c>
      <c r="AU131">
        <v>149.08622948720608</v>
      </c>
      <c r="AV131">
        <v>83.174630404510822</v>
      </c>
      <c r="AW131">
        <v>6370.4521893809833</v>
      </c>
      <c r="AX131">
        <v>79.200901944792307</v>
      </c>
      <c r="AY131">
        <v>2.9963344179407492E-2</v>
      </c>
      <c r="AZ131">
        <v>495.55851343948694</v>
      </c>
      <c r="BA131">
        <v>1333.3700155761358</v>
      </c>
      <c r="BB131">
        <v>168.95543197740844</v>
      </c>
      <c r="BC131">
        <v>709.94075938434571</v>
      </c>
      <c r="BD131">
        <v>103.70632527796803</v>
      </c>
      <c r="BE131">
        <v>24.580839932626926</v>
      </c>
      <c r="BF131">
        <v>64.653836222820956</v>
      </c>
      <c r="BG131">
        <v>5.814463511999449</v>
      </c>
      <c r="BH131">
        <v>24.598652447132096</v>
      </c>
      <c r="BI131">
        <v>3.1008317620552428</v>
      </c>
      <c r="BJ131">
        <v>6.6745444592806216</v>
      </c>
      <c r="BK131">
        <v>0.60633992445887397</v>
      </c>
      <c r="BL131">
        <v>3.097391176223911</v>
      </c>
      <c r="BM131">
        <v>0.34895228153809116</v>
      </c>
      <c r="BN131" t="s">
        <v>614</v>
      </c>
      <c r="BO131">
        <v>3.9164833144826021</v>
      </c>
      <c r="BP131">
        <v>6.8819541074117003</v>
      </c>
      <c r="BQ131">
        <v>8.5770562680547738E-2</v>
      </c>
      <c r="BR131" s="3">
        <f t="shared" ref="BR131:BR190" si="32">IFERROR(SUM(AZ131:BM131),"")</f>
        <v>2945.0068973734815</v>
      </c>
      <c r="BS131" s="3">
        <f t="shared" si="25"/>
        <v>3024.2077993182738</v>
      </c>
      <c r="BT131" s="7">
        <f t="shared" ref="BT131:BT190" si="33">IFERROR(SUM(AZ131:BF131)/SUM(AZ131:BM131),"")</f>
        <v>0.98497756470378883</v>
      </c>
      <c r="BU131" s="8">
        <f t="shared" ref="BU131:BU190" si="34">IFERROR((AZ131/0.237)/(BL131/0.161),"")</f>
        <v>108.68670300745978</v>
      </c>
      <c r="BV131" s="9">
        <f t="shared" ref="BV131:BV190" si="35">IFERROR((BA131/0.613)/(BL131/0.161),"")</f>
        <v>113.06287621644657</v>
      </c>
      <c r="BW131" s="8">
        <f t="shared" ref="BW131:BW190" si="36">IFERROR((AZ131/0.237)/(BC131/0.457),"")</f>
        <v>1.345986440401399</v>
      </c>
      <c r="BX131" s="8">
        <f t="shared" si="26"/>
        <v>1.1148201784866338</v>
      </c>
      <c r="BY131" s="8">
        <f t="shared" si="27"/>
        <v>0.88359781452849318</v>
      </c>
      <c r="BZ131" s="8">
        <f t="shared" si="28"/>
        <v>0.74633212555304218</v>
      </c>
      <c r="CA131" s="7">
        <f t="shared" ref="CA131:CA190" si="37">IFERROR(AK131/AU131,"")</f>
        <v>0.40169529618218319</v>
      </c>
      <c r="CB131" s="3">
        <f t="shared" si="29"/>
        <v>80.434086392369167</v>
      </c>
      <c r="CC131" s="3">
        <f t="shared" si="30"/>
        <v>80.236783953995058</v>
      </c>
      <c r="CD131" s="7">
        <f t="shared" si="31"/>
        <v>25.541824910970874</v>
      </c>
      <c r="CE131" s="6">
        <v>5.2576949376317677</v>
      </c>
      <c r="CF131" s="6">
        <v>29.709977110374101</v>
      </c>
      <c r="CG131" s="10">
        <v>-122.5453972610344</v>
      </c>
      <c r="CH131" s="5">
        <v>-846.94547170511942</v>
      </c>
      <c r="CI131" s="5">
        <v>4375.0163879394531</v>
      </c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11"/>
      <c r="DB131" s="11"/>
      <c r="DC131" s="11"/>
    </row>
    <row r="132" spans="1:107" x14ac:dyDescent="0.25">
      <c r="A132" t="s">
        <v>615</v>
      </c>
      <c r="B132" t="s">
        <v>396</v>
      </c>
      <c r="C132" t="s">
        <v>608</v>
      </c>
      <c r="D132" t="s">
        <v>76</v>
      </c>
      <c r="E132" s="15" t="s">
        <v>77</v>
      </c>
      <c r="F132" t="s">
        <v>97</v>
      </c>
      <c r="G132" s="6">
        <v>2.7414000000000001</v>
      </c>
      <c r="H132" s="6">
        <v>42.520600000000002</v>
      </c>
      <c r="I132" s="6">
        <v>2.3999999999999998E-3</v>
      </c>
      <c r="J132" s="6">
        <v>55.325600000000001</v>
      </c>
      <c r="K132" s="6">
        <v>0.10580000000000001</v>
      </c>
      <c r="L132" s="6">
        <v>2.8799999999999999E-2</v>
      </c>
      <c r="M132" s="6">
        <v>0</v>
      </c>
      <c r="N132" s="6">
        <v>5.79E-2</v>
      </c>
      <c r="O132" s="6">
        <v>0</v>
      </c>
      <c r="P132" s="6">
        <v>8.2400000000000001E-2</v>
      </c>
      <c r="Q132" s="6">
        <v>0.74280000000000002</v>
      </c>
      <c r="R132" s="6">
        <v>-1.1543230497947152</v>
      </c>
      <c r="S132" s="6">
        <v>-5.4157404795486595E-4</v>
      </c>
      <c r="T132" s="6">
        <v>100.45273537615734</v>
      </c>
      <c r="U132" s="6">
        <v>9.8745002690542574</v>
      </c>
      <c r="V132" s="6">
        <v>3.4170289816941389E-2</v>
      </c>
      <c r="W132" s="6">
        <v>7.1869129465355914E-3</v>
      </c>
      <c r="X132" s="6">
        <v>1.1479251488923784E-2</v>
      </c>
      <c r="Y132" s="6">
        <v>0</v>
      </c>
      <c r="Z132" s="6">
        <v>7.1747235218710639E-2</v>
      </c>
      <c r="AA132" s="6">
        <v>5.9963596558885133</v>
      </c>
      <c r="AB132" s="6">
        <v>0</v>
      </c>
      <c r="AC132" s="6">
        <v>1.3568567209831087E-2</v>
      </c>
      <c r="AD132" s="6">
        <v>1.4442163064881606</v>
      </c>
      <c r="AE132" s="6">
        <v>6.7754027194508594E-4</v>
      </c>
      <c r="AF132" s="6">
        <v>0.55510615323989432</v>
      </c>
      <c r="AG132" s="6">
        <v>9.9990839585253681</v>
      </c>
      <c r="AH132" s="6">
        <v>6.0099282230983446</v>
      </c>
      <c r="AI132" t="s">
        <v>616</v>
      </c>
      <c r="AJ132">
        <v>747.61559334014134</v>
      </c>
      <c r="AK132">
        <v>51.588265891978132</v>
      </c>
      <c r="AL132" t="s">
        <v>617</v>
      </c>
      <c r="AM132">
        <v>223.86423119480165</v>
      </c>
      <c r="AN132">
        <v>693.43458868290247</v>
      </c>
      <c r="AO132">
        <v>227572.31575573885</v>
      </c>
      <c r="AP132">
        <v>235.85327853572554</v>
      </c>
      <c r="AQ132">
        <v>272.64564485331391</v>
      </c>
      <c r="AR132">
        <v>395439.8002853067</v>
      </c>
      <c r="AS132">
        <v>383223.23793276655</v>
      </c>
      <c r="AT132">
        <v>9.4595048781829636</v>
      </c>
      <c r="AU132">
        <v>142.85390523509037</v>
      </c>
      <c r="AV132">
        <v>71.462618721310278</v>
      </c>
      <c r="AW132">
        <v>6646.9956696804047</v>
      </c>
      <c r="AX132">
        <v>86.464410544177838</v>
      </c>
      <c r="AY132">
        <v>3.5679502515392689E-2</v>
      </c>
      <c r="AZ132">
        <v>572.06240202859374</v>
      </c>
      <c r="BA132">
        <v>1493.8199618591782</v>
      </c>
      <c r="BB132">
        <v>185.02244821627849</v>
      </c>
      <c r="BC132">
        <v>762.61831691883128</v>
      </c>
      <c r="BD132">
        <v>110.5872954322125</v>
      </c>
      <c r="BE132">
        <v>26.297386234006744</v>
      </c>
      <c r="BF132">
        <v>70.619841624237736</v>
      </c>
      <c r="BG132">
        <v>6.4201520649649151</v>
      </c>
      <c r="BH132">
        <v>26.235519558663832</v>
      </c>
      <c r="BI132">
        <v>3.4055125706273159</v>
      </c>
      <c r="BJ132">
        <v>7.005733680237987</v>
      </c>
      <c r="BK132">
        <v>0.63737714808259538</v>
      </c>
      <c r="BL132">
        <v>3.2565039052746081</v>
      </c>
      <c r="BM132">
        <v>0.35910823063046898</v>
      </c>
      <c r="BN132" t="s">
        <v>618</v>
      </c>
      <c r="BO132">
        <v>4.5442634550040193</v>
      </c>
      <c r="BP132">
        <v>8.4672795042864273</v>
      </c>
      <c r="BQ132">
        <v>0.18193046865306561</v>
      </c>
      <c r="BR132" s="3">
        <f t="shared" si="32"/>
        <v>3268.3475594718207</v>
      </c>
      <c r="BS132" s="3">
        <f t="shared" si="25"/>
        <v>3354.8119700159987</v>
      </c>
      <c r="BT132" s="7">
        <f t="shared" si="33"/>
        <v>0.98552176404209324</v>
      </c>
      <c r="BU132" s="8">
        <f t="shared" si="34"/>
        <v>119.33541067906957</v>
      </c>
      <c r="BV132" s="9">
        <f t="shared" si="35"/>
        <v>120.47919492432719</v>
      </c>
      <c r="BW132" s="8">
        <f t="shared" si="36"/>
        <v>1.4464520030860173</v>
      </c>
      <c r="BX132" s="8">
        <f t="shared" si="26"/>
        <v>1.1108413329651883</v>
      </c>
      <c r="BY132" s="8">
        <f t="shared" si="27"/>
        <v>0.87589951010970413</v>
      </c>
      <c r="BZ132" s="8">
        <f t="shared" si="28"/>
        <v>0.74989139339728128</v>
      </c>
      <c r="CA132" s="7">
        <f t="shared" si="37"/>
        <v>0.361126045571389</v>
      </c>
      <c r="CB132" s="3">
        <f t="shared" si="29"/>
        <v>76.875510141646203</v>
      </c>
      <c r="CC132" s="3">
        <f t="shared" si="30"/>
        <v>46.541294413049648</v>
      </c>
      <c r="CD132" s="7">
        <f t="shared" si="31"/>
        <v>25.389543791421264</v>
      </c>
      <c r="CE132" s="6">
        <v>5.335116856124225</v>
      </c>
      <c r="CF132" s="6">
        <v>30.10572200340863</v>
      </c>
      <c r="CG132" s="10">
        <v>-122.30321869787713</v>
      </c>
      <c r="CH132" s="5">
        <v>-741.80515899158308</v>
      </c>
      <c r="CI132" s="5">
        <v>4558.6980895996094</v>
      </c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</row>
    <row r="133" spans="1:107" x14ac:dyDescent="0.25">
      <c r="A133" t="s">
        <v>619</v>
      </c>
      <c r="B133" t="s">
        <v>396</v>
      </c>
      <c r="C133" t="s">
        <v>608</v>
      </c>
      <c r="D133" t="s">
        <v>68</v>
      </c>
      <c r="E133" s="15" t="s">
        <v>235</v>
      </c>
      <c r="F133" t="s">
        <v>97</v>
      </c>
      <c r="G133" s="6">
        <v>2.8466</v>
      </c>
      <c r="H133" s="6">
        <v>42.901000000000003</v>
      </c>
      <c r="I133" s="6">
        <v>0</v>
      </c>
      <c r="J133" s="6">
        <v>55.62</v>
      </c>
      <c r="K133" s="6">
        <v>7.0099999999999996E-2</v>
      </c>
      <c r="L133" s="6">
        <v>1.41E-2</v>
      </c>
      <c r="M133" s="6">
        <v>0</v>
      </c>
      <c r="N133" s="6">
        <v>4.6600000000000003E-2</v>
      </c>
      <c r="O133" s="6">
        <v>0</v>
      </c>
      <c r="P133" s="6">
        <v>0</v>
      </c>
      <c r="Q133" s="6">
        <v>0.79300000000000004</v>
      </c>
      <c r="R133" s="6">
        <v>-1.1986196810190546</v>
      </c>
      <c r="S133" s="6">
        <v>0</v>
      </c>
      <c r="T133" s="6">
        <v>101.09288031898095</v>
      </c>
      <c r="U133" s="6">
        <v>9.8618324568529481</v>
      </c>
      <c r="V133" s="6">
        <v>2.2491512132066589E-2</v>
      </c>
      <c r="W133" s="6">
        <v>3.518592796741383E-3</v>
      </c>
      <c r="X133" s="6">
        <v>0</v>
      </c>
      <c r="Y133" s="6">
        <v>0</v>
      </c>
      <c r="Z133" s="6">
        <v>7.6092894477871015E-2</v>
      </c>
      <c r="AA133" s="6">
        <v>6.0102612061160761</v>
      </c>
      <c r="AB133" s="6">
        <v>0</v>
      </c>
      <c r="AC133" s="6">
        <v>1.0848732108885019E-2</v>
      </c>
      <c r="AD133" s="6">
        <v>1.4897861169230027</v>
      </c>
      <c r="AE133" s="6">
        <v>0</v>
      </c>
      <c r="AF133" s="6">
        <v>0.51021388307699733</v>
      </c>
      <c r="AG133" s="6">
        <v>9.9639354562596267</v>
      </c>
      <c r="AH133" s="6">
        <v>6.0211099382249609</v>
      </c>
      <c r="AI133" t="s">
        <v>620</v>
      </c>
      <c r="BR133" s="3"/>
      <c r="BS133" s="3"/>
      <c r="BT133" s="7" t="str">
        <f t="shared" si="33"/>
        <v/>
      </c>
      <c r="BU133" s="8" t="str">
        <f t="shared" si="34"/>
        <v/>
      </c>
      <c r="BV133" s="9" t="str">
        <f t="shared" si="35"/>
        <v/>
      </c>
      <c r="BW133" s="8" t="str">
        <f t="shared" si="36"/>
        <v/>
      </c>
      <c r="BX133" s="8" t="str">
        <f t="shared" si="26"/>
        <v/>
      </c>
      <c r="BY133" s="8" t="str">
        <f t="shared" si="27"/>
        <v/>
      </c>
      <c r="BZ133" s="8" t="str">
        <f t="shared" si="28"/>
        <v/>
      </c>
      <c r="CA133" s="7" t="str">
        <f t="shared" si="37"/>
        <v/>
      </c>
      <c r="CB133" s="3" t="str">
        <f t="shared" si="29"/>
        <v/>
      </c>
      <c r="CC133" s="3" t="str">
        <f t="shared" si="30"/>
        <v/>
      </c>
      <c r="CD133" s="7" t="str">
        <f t="shared" si="31"/>
        <v/>
      </c>
      <c r="CE133" s="6"/>
      <c r="CF133" s="6"/>
      <c r="CG133" s="10"/>
      <c r="CH133" s="5"/>
      <c r="CI133" s="5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11"/>
      <c r="DB133" s="11"/>
      <c r="DC133" s="11"/>
    </row>
    <row r="134" spans="1:107" x14ac:dyDescent="0.25">
      <c r="A134" t="s">
        <v>621</v>
      </c>
      <c r="B134" t="s">
        <v>396</v>
      </c>
      <c r="C134" t="s">
        <v>608</v>
      </c>
      <c r="D134" t="s">
        <v>68</v>
      </c>
      <c r="E134" s="15" t="s">
        <v>235</v>
      </c>
      <c r="F134" t="s">
        <v>97</v>
      </c>
      <c r="G134" s="6">
        <v>2.6006</v>
      </c>
      <c r="H134" s="6">
        <v>43.210900000000002</v>
      </c>
      <c r="I134" s="6">
        <v>3.2000000000000002E-3</v>
      </c>
      <c r="J134" s="6">
        <v>55.550600000000003</v>
      </c>
      <c r="K134" s="6">
        <v>6.9800000000000001E-2</v>
      </c>
      <c r="L134" s="6">
        <v>2.6599999999999999E-2</v>
      </c>
      <c r="M134" s="6">
        <v>0</v>
      </c>
      <c r="N134" s="6">
        <v>0</v>
      </c>
      <c r="O134" s="6">
        <v>0.26450000000000001</v>
      </c>
      <c r="P134" s="6">
        <v>0</v>
      </c>
      <c r="Q134" s="6">
        <v>0.67579999999999996</v>
      </c>
      <c r="R134" s="6">
        <v>-1.0950363038214548</v>
      </c>
      <c r="S134" s="6">
        <v>-7.2209873060648808E-4</v>
      </c>
      <c r="T134" s="6">
        <v>101.30634159744794</v>
      </c>
      <c r="U134" s="6">
        <v>9.8089574786771756</v>
      </c>
      <c r="V134" s="6">
        <v>2.230301217897715E-2</v>
      </c>
      <c r="W134" s="6">
        <v>6.6379126520085671E-3</v>
      </c>
      <c r="X134" s="6">
        <v>0</v>
      </c>
      <c r="Y134" s="6">
        <v>3.6920908336529182E-2</v>
      </c>
      <c r="Z134" s="6">
        <v>6.4579780842420303E-2</v>
      </c>
      <c r="AA134" s="6">
        <v>6.0287420970056695</v>
      </c>
      <c r="AB134" s="6">
        <v>0</v>
      </c>
      <c r="AC134" s="6">
        <v>0</v>
      </c>
      <c r="AD134" s="6">
        <v>1.3554343837746425</v>
      </c>
      <c r="AE134" s="6">
        <v>8.9375596847877741E-4</v>
      </c>
      <c r="AF134" s="6">
        <v>0.64367186025687873</v>
      </c>
      <c r="AG134" s="6">
        <v>9.9393990926871112</v>
      </c>
      <c r="AH134" s="6">
        <v>6.0287420970056695</v>
      </c>
      <c r="AI134" t="s">
        <v>622</v>
      </c>
      <c r="AJ134">
        <v>950.54634870402231</v>
      </c>
      <c r="AK134">
        <v>81.865557817124625</v>
      </c>
      <c r="AL134" t="s">
        <v>623</v>
      </c>
      <c r="AM134">
        <v>237.60591242837617</v>
      </c>
      <c r="AN134">
        <v>471.74535496675475</v>
      </c>
      <c r="AO134">
        <v>220099.241436718</v>
      </c>
      <c r="AP134">
        <v>233.09339029964426</v>
      </c>
      <c r="AQ134">
        <v>212.9078576505288</v>
      </c>
      <c r="AR134">
        <v>397012.12553495012</v>
      </c>
      <c r="AS134">
        <v>395744.66303266567</v>
      </c>
      <c r="AT134">
        <v>9.929029718900253</v>
      </c>
      <c r="AU134">
        <v>161.09022623434228</v>
      </c>
      <c r="AV134">
        <v>129.88962390937144</v>
      </c>
      <c r="AW134">
        <v>6932.0191788997454</v>
      </c>
      <c r="AX134">
        <v>81.771677105888301</v>
      </c>
      <c r="AY134">
        <v>6.4178968736618686E-2</v>
      </c>
      <c r="AZ134">
        <v>566.31418861375585</v>
      </c>
      <c r="BA134">
        <v>1459.4687070476821</v>
      </c>
      <c r="BB134">
        <v>183.76587944999426</v>
      </c>
      <c r="BC134">
        <v>752.47211234662711</v>
      </c>
      <c r="BD134">
        <v>107.14762611882298</v>
      </c>
      <c r="BE134">
        <v>25.277312785379543</v>
      </c>
      <c r="BF134">
        <v>66.061336696112477</v>
      </c>
      <c r="BG134">
        <v>6.061912909701169</v>
      </c>
      <c r="BH134">
        <v>26.071925692766502</v>
      </c>
      <c r="BI134">
        <v>3.4035009184856335</v>
      </c>
      <c r="BJ134">
        <v>7.3398556861995194</v>
      </c>
      <c r="BK134">
        <v>0.65571765384419189</v>
      </c>
      <c r="BL134">
        <v>3.3186928084360514</v>
      </c>
      <c r="BM134">
        <v>0.36190561231945212</v>
      </c>
      <c r="BN134" t="s">
        <v>624</v>
      </c>
      <c r="BO134">
        <v>4.6986398653333783</v>
      </c>
      <c r="BP134">
        <v>10.816931475922541</v>
      </c>
      <c r="BQ134">
        <v>0.19883158390915379</v>
      </c>
      <c r="BR134" s="3">
        <f t="shared" si="32"/>
        <v>3207.7206743401266</v>
      </c>
      <c r="BS134" s="3">
        <f t="shared" ref="BS134:BS190" si="38">IFERROR(SUM(AZ134:BM134)+AX134,"")</f>
        <v>3289.4923514460147</v>
      </c>
      <c r="BT134" s="7">
        <f t="shared" si="33"/>
        <v>0.98528128971470863</v>
      </c>
      <c r="BU134" s="8">
        <f t="shared" si="34"/>
        <v>115.92254801780014</v>
      </c>
      <c r="BV134" s="9">
        <f t="shared" si="35"/>
        <v>115.502965533176</v>
      </c>
      <c r="BW134" s="8">
        <f t="shared" si="36"/>
        <v>1.4512254560077658</v>
      </c>
      <c r="BX134" s="8">
        <f t="shared" si="26"/>
        <v>1.0945139826528778</v>
      </c>
      <c r="BY134" s="8">
        <f t="shared" si="27"/>
        <v>0.8843488873539056</v>
      </c>
      <c r="BZ134" s="8">
        <f t="shared" si="28"/>
        <v>0.71106934164851132</v>
      </c>
      <c r="CA134" s="7">
        <f t="shared" si="37"/>
        <v>0.50819692622464008</v>
      </c>
      <c r="CB134" s="3">
        <f t="shared" si="29"/>
        <v>84.772862979479939</v>
      </c>
      <c r="CC134" s="3">
        <f t="shared" si="30"/>
        <v>54.402481050821386</v>
      </c>
      <c r="CD134" s="7">
        <f t="shared" si="31"/>
        <v>24.025754381835778</v>
      </c>
      <c r="CE134" s="6">
        <v>5.3263073711693361</v>
      </c>
      <c r="CF134" s="6">
        <v>29.895175734567605</v>
      </c>
      <c r="CG134" s="10">
        <v>-116.32796164256706</v>
      </c>
      <c r="CH134" s="5">
        <v>-749.10743317203014</v>
      </c>
      <c r="CI134" s="5">
        <v>2228.4740295410156</v>
      </c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11"/>
      <c r="DB134" s="11"/>
      <c r="DC134" s="11"/>
    </row>
    <row r="135" spans="1:107" x14ac:dyDescent="0.25">
      <c r="A135" t="s">
        <v>625</v>
      </c>
      <c r="B135" t="s">
        <v>396</v>
      </c>
      <c r="C135" t="s">
        <v>608</v>
      </c>
      <c r="D135" t="s">
        <v>68</v>
      </c>
      <c r="E135" s="16" t="s">
        <v>77</v>
      </c>
      <c r="F135" t="s">
        <v>97</v>
      </c>
      <c r="G135" s="6">
        <v>2.7907999999999999</v>
      </c>
      <c r="H135" s="6">
        <v>42.938299999999998</v>
      </c>
      <c r="I135" s="6">
        <v>1.1999999999999999E-3</v>
      </c>
      <c r="J135" s="6">
        <v>54.887599999999999</v>
      </c>
      <c r="K135" s="6">
        <v>7.8E-2</v>
      </c>
      <c r="L135" s="6">
        <v>2.2200000000000001E-2</v>
      </c>
      <c r="M135" s="6">
        <v>0</v>
      </c>
      <c r="N135" s="6">
        <v>2.3199999999999998E-2</v>
      </c>
      <c r="O135" s="6">
        <v>0.27900000000000003</v>
      </c>
      <c r="P135" s="6">
        <v>0</v>
      </c>
      <c r="Q135" s="6">
        <v>0.82450000000000001</v>
      </c>
      <c r="R135" s="6">
        <v>-1.1751239393620381</v>
      </c>
      <c r="S135" s="6">
        <v>-2.7078702397743298E-4</v>
      </c>
      <c r="T135" s="6">
        <v>100.66940527361399</v>
      </c>
      <c r="U135" s="6">
        <v>9.7641148819503627</v>
      </c>
      <c r="V135" s="6">
        <v>2.5108874328538786E-2</v>
      </c>
      <c r="W135" s="6">
        <v>5.5399120629545185E-3</v>
      </c>
      <c r="X135" s="6">
        <v>0</v>
      </c>
      <c r="Y135" s="6">
        <v>3.9235161574273113E-2</v>
      </c>
      <c r="Z135" s="6">
        <v>7.9376798915745186E-2</v>
      </c>
      <c r="AA135" s="6">
        <v>6.0353544536177015</v>
      </c>
      <c r="AB135" s="6">
        <v>0</v>
      </c>
      <c r="AC135" s="6">
        <v>5.418923962399875E-3</v>
      </c>
      <c r="AD135" s="6">
        <v>1.4654067776276603</v>
      </c>
      <c r="AE135" s="6">
        <v>3.3765622766459435E-4</v>
      </c>
      <c r="AF135" s="6">
        <v>0.53425556614467518</v>
      </c>
      <c r="AG135" s="6">
        <v>9.913375628831874</v>
      </c>
      <c r="AH135" s="6">
        <v>6.0407733775801011</v>
      </c>
      <c r="AI135" t="s">
        <v>626</v>
      </c>
      <c r="AJ135">
        <v>762.46897682245947</v>
      </c>
      <c r="AK135">
        <v>72.645067550246054</v>
      </c>
      <c r="AL135" t="s">
        <v>627</v>
      </c>
      <c r="AM135">
        <v>286.28991203354792</v>
      </c>
      <c r="AN135">
        <v>621.47445488369874</v>
      </c>
      <c r="AO135">
        <v>219337.53208204289</v>
      </c>
      <c r="AP135" t="s">
        <v>628</v>
      </c>
      <c r="AQ135" t="s">
        <v>629</v>
      </c>
      <c r="AR135">
        <v>392295.14978601999</v>
      </c>
      <c r="AS135">
        <v>384945.90210687852</v>
      </c>
      <c r="AT135">
        <v>8.8772021534487067</v>
      </c>
      <c r="AU135">
        <v>157.82318373693388</v>
      </c>
      <c r="AV135">
        <v>77.086536224299863</v>
      </c>
      <c r="AW135">
        <v>6200.1735282337177</v>
      </c>
      <c r="AX135">
        <v>83.924664659768609</v>
      </c>
      <c r="AY135">
        <v>3.1573383620226658E-2</v>
      </c>
      <c r="AZ135">
        <v>501.84856052204145</v>
      </c>
      <c r="BA135">
        <v>1350.5816894198717</v>
      </c>
      <c r="BB135">
        <v>176.72555346406955</v>
      </c>
      <c r="BC135">
        <v>761.53796155266321</v>
      </c>
      <c r="BD135">
        <v>108.0687624447409</v>
      </c>
      <c r="BE135">
        <v>27.266076107646132</v>
      </c>
      <c r="BF135">
        <v>66.695038304497999</v>
      </c>
      <c r="BG135">
        <v>6.2207324506520187</v>
      </c>
      <c r="BH135">
        <v>26.681367397328735</v>
      </c>
      <c r="BI135">
        <v>3.2180168598615757</v>
      </c>
      <c r="BJ135">
        <v>7.463270150825867</v>
      </c>
      <c r="BK135">
        <v>0.65449612234298904</v>
      </c>
      <c r="BL135">
        <v>2.901881890348295</v>
      </c>
      <c r="BM135">
        <v>0.29859041172449075</v>
      </c>
      <c r="BN135" t="s">
        <v>630</v>
      </c>
      <c r="BO135">
        <v>4.1672347573281554</v>
      </c>
      <c r="BP135">
        <v>8.1382829331724817</v>
      </c>
      <c r="BQ135">
        <v>0.1512425653722885</v>
      </c>
      <c r="BR135" s="3">
        <f t="shared" si="32"/>
        <v>3040.1619970986153</v>
      </c>
      <c r="BS135" s="3">
        <f t="shared" si="38"/>
        <v>3124.0866617583838</v>
      </c>
      <c r="BT135" s="7">
        <f t="shared" si="33"/>
        <v>0.98439610937563293</v>
      </c>
      <c r="BU135" s="8">
        <f t="shared" si="34"/>
        <v>117.48176987248287</v>
      </c>
      <c r="BV135" s="9">
        <f t="shared" si="35"/>
        <v>122.23808195643609</v>
      </c>
      <c r="BW135" s="8">
        <f t="shared" si="36"/>
        <v>1.2707174084925268</v>
      </c>
      <c r="BX135" s="8">
        <f t="shared" si="26"/>
        <v>1.0971664714569367</v>
      </c>
      <c r="BY135" s="8">
        <f t="shared" si="27"/>
        <v>0.94533007948667169</v>
      </c>
      <c r="BZ135" s="8">
        <f t="shared" si="28"/>
        <v>0.74952531580699577</v>
      </c>
      <c r="CA135" s="7">
        <f t="shared" si="37"/>
        <v>0.46029401910516399</v>
      </c>
      <c r="CB135" s="3">
        <f t="shared" si="29"/>
        <v>73.877846916270443</v>
      </c>
      <c r="CC135" s="3">
        <f t="shared" si="30"/>
        <v>53.809474291445888</v>
      </c>
      <c r="CD135" s="7">
        <f t="shared" si="31"/>
        <v>26.07962242415929</v>
      </c>
      <c r="CE135" s="6">
        <v>5.2858341053569076</v>
      </c>
      <c r="CF135" s="6">
        <v>29.96485971830851</v>
      </c>
      <c r="CG135" s="10">
        <v>-136.86705619153918</v>
      </c>
      <c r="CH135" s="5">
        <v>-646.9878907843522</v>
      </c>
      <c r="CI135" s="5">
        <v>-506.11376953125</v>
      </c>
      <c r="CJ135" s="11"/>
      <c r="CK135" s="11"/>
      <c r="CL135" s="11"/>
      <c r="CM135" s="11"/>
      <c r="CN135" s="11"/>
      <c r="CO135" s="11"/>
      <c r="CP135" s="11"/>
      <c r="CQ135" s="11"/>
      <c r="CR135" s="11"/>
      <c r="CS135" s="11"/>
      <c r="CT135" s="11"/>
      <c r="CU135" s="11"/>
      <c r="CV135" s="11"/>
      <c r="CW135" s="11"/>
      <c r="CX135" s="11"/>
      <c r="CY135" s="11"/>
      <c r="CZ135" s="11"/>
      <c r="DA135" s="11"/>
      <c r="DB135" s="11"/>
      <c r="DC135" s="11"/>
    </row>
    <row r="136" spans="1:107" x14ac:dyDescent="0.25">
      <c r="A136" t="s">
        <v>631</v>
      </c>
      <c r="B136" t="s">
        <v>396</v>
      </c>
      <c r="C136" t="s">
        <v>608</v>
      </c>
      <c r="D136" t="s">
        <v>76</v>
      </c>
      <c r="E136" s="16" t="s">
        <v>235</v>
      </c>
      <c r="F136" t="s">
        <v>97</v>
      </c>
      <c r="G136" s="6">
        <v>2.4841000000000002</v>
      </c>
      <c r="H136" s="6">
        <v>42.983899999999998</v>
      </c>
      <c r="I136" s="6">
        <v>0</v>
      </c>
      <c r="J136" s="6">
        <v>54.794199999999996</v>
      </c>
      <c r="K136" s="6">
        <v>0.1051</v>
      </c>
      <c r="L136" s="6">
        <v>2.1399999999999999E-2</v>
      </c>
      <c r="M136" s="6">
        <v>0</v>
      </c>
      <c r="N136" s="6">
        <v>2.8799999999999999E-2</v>
      </c>
      <c r="O136" s="6">
        <v>0</v>
      </c>
      <c r="P136" s="6">
        <v>0.1154</v>
      </c>
      <c r="Q136" s="6">
        <v>0.77949999999999997</v>
      </c>
      <c r="R136" s="6">
        <v>-1.0459815743762502</v>
      </c>
      <c r="S136" s="6">
        <v>0</v>
      </c>
      <c r="T136" s="6">
        <v>100.26641842562374</v>
      </c>
      <c r="U136" s="6">
        <v>9.7558332652458173</v>
      </c>
      <c r="V136" s="6">
        <v>3.3861523642730186E-2</v>
      </c>
      <c r="W136" s="6">
        <v>5.3402755922174186E-3</v>
      </c>
      <c r="X136" s="6">
        <v>1.6037362759696659E-2</v>
      </c>
      <c r="Y136" s="6">
        <v>0</v>
      </c>
      <c r="Z136" s="6">
        <v>7.5108688704504434E-2</v>
      </c>
      <c r="AA136" s="6">
        <v>6.0469293122807688</v>
      </c>
      <c r="AB136" s="6">
        <v>0</v>
      </c>
      <c r="AC136" s="6">
        <v>6.7326912584767624E-3</v>
      </c>
      <c r="AD136" s="6">
        <v>1.3054784160317163</v>
      </c>
      <c r="AE136" s="6">
        <v>0</v>
      </c>
      <c r="AF136" s="6">
        <v>0.69452158396828367</v>
      </c>
      <c r="AG136" s="6">
        <v>9.886181115944968</v>
      </c>
      <c r="AH136" s="6">
        <v>6.0536620035392454</v>
      </c>
      <c r="AI136" t="s">
        <v>632</v>
      </c>
      <c r="AJ136">
        <v>1177.7178662409428</v>
      </c>
      <c r="AK136">
        <v>162.03342463911491</v>
      </c>
      <c r="AL136" t="s">
        <v>633</v>
      </c>
      <c r="AM136">
        <v>349.97276324677841</v>
      </c>
      <c r="AN136">
        <v>655.99944597336776</v>
      </c>
      <c r="AO136">
        <v>215710.02466129046</v>
      </c>
      <c r="AP136">
        <v>233.30612129406009</v>
      </c>
      <c r="AQ136">
        <v>329.5391380297533</v>
      </c>
      <c r="AR136">
        <v>391580.45649072755</v>
      </c>
      <c r="AS136">
        <v>377617.4129668689</v>
      </c>
      <c r="AT136">
        <v>9.5552233441006127</v>
      </c>
      <c r="AU136">
        <v>188.4553459510054</v>
      </c>
      <c r="AV136">
        <v>166.34734184279785</v>
      </c>
      <c r="AW136">
        <v>5921.791986548712</v>
      </c>
      <c r="AX136">
        <v>73.698919606395407</v>
      </c>
      <c r="AY136">
        <v>7.6231999707683379E-2</v>
      </c>
      <c r="AZ136">
        <v>483.13451025001046</v>
      </c>
      <c r="BA136">
        <v>1272.9525439913673</v>
      </c>
      <c r="BB136">
        <v>165.54603814000916</v>
      </c>
      <c r="BC136">
        <v>677.06110898670931</v>
      </c>
      <c r="BD136">
        <v>97.8468460561798</v>
      </c>
      <c r="BE136">
        <v>23.145175138898647</v>
      </c>
      <c r="BF136">
        <v>61.103949454615943</v>
      </c>
      <c r="BG136">
        <v>5.73499007691683</v>
      </c>
      <c r="BH136">
        <v>24.036734063884605</v>
      </c>
      <c r="BI136">
        <v>3.0817575731376539</v>
      </c>
      <c r="BJ136">
        <v>6.4699647261736892</v>
      </c>
      <c r="BK136">
        <v>0.57679909731140888</v>
      </c>
      <c r="BL136">
        <v>2.9392432451073787</v>
      </c>
      <c r="BM136">
        <v>0.27412540216343018</v>
      </c>
      <c r="BN136" t="s">
        <v>634</v>
      </c>
      <c r="BO136">
        <v>5.0503635092251598</v>
      </c>
      <c r="BP136">
        <v>11.438559095450188</v>
      </c>
      <c r="BQ136">
        <v>0.26106846329840155</v>
      </c>
      <c r="BR136" s="3">
        <f t="shared" si="32"/>
        <v>2823.9037862024852</v>
      </c>
      <c r="BS136" s="3">
        <f t="shared" si="38"/>
        <v>2897.6027058088807</v>
      </c>
      <c r="BT136" s="7">
        <f t="shared" si="33"/>
        <v>0.98473261929271583</v>
      </c>
      <c r="BU136" s="8">
        <f t="shared" si="34"/>
        <v>111.6631979195183</v>
      </c>
      <c r="BV136" s="9">
        <f t="shared" si="35"/>
        <v>113.7475591343088</v>
      </c>
      <c r="BW136" s="8">
        <f t="shared" si="36"/>
        <v>1.375967087903579</v>
      </c>
      <c r="BX136" s="8">
        <f t="shared" si="26"/>
        <v>1.0889463260967538</v>
      </c>
      <c r="BY136" s="8">
        <f t="shared" si="27"/>
        <v>0.88106936583551554</v>
      </c>
      <c r="BZ136" s="8">
        <f t="shared" si="28"/>
        <v>0.70315161511202007</v>
      </c>
      <c r="CA136" s="7">
        <f t="shared" si="37"/>
        <v>0.85979744337547392</v>
      </c>
      <c r="CB136" s="3">
        <f t="shared" si="29"/>
        <v>80.351137006828438</v>
      </c>
      <c r="CC136" s="3">
        <f t="shared" si="30"/>
        <v>43.814403895946256</v>
      </c>
      <c r="CD136" s="7">
        <f t="shared" si="31"/>
        <v>23.914574023861245</v>
      </c>
      <c r="CE136" s="6">
        <v>5.2059969178949572</v>
      </c>
      <c r="CF136" s="6">
        <v>30.049573975809629</v>
      </c>
      <c r="CG136" s="10">
        <v>-131.03548097052305</v>
      </c>
      <c r="CH136" s="5">
        <v>-629.26326615226026</v>
      </c>
      <c r="CI136" s="5">
        <v>272.4940185546875</v>
      </c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</row>
    <row r="137" spans="1:107" x14ac:dyDescent="0.25">
      <c r="A137" t="s">
        <v>635</v>
      </c>
      <c r="B137" t="s">
        <v>396</v>
      </c>
      <c r="C137" t="s">
        <v>608</v>
      </c>
      <c r="D137" t="s">
        <v>79</v>
      </c>
      <c r="E137" s="16" t="s">
        <v>77</v>
      </c>
      <c r="F137" t="s">
        <v>97</v>
      </c>
      <c r="G137" s="6">
        <v>2.6787000000000001</v>
      </c>
      <c r="H137" s="6">
        <v>42.8215</v>
      </c>
      <c r="I137" s="6">
        <v>0</v>
      </c>
      <c r="J137" s="6">
        <v>54.748100000000001</v>
      </c>
      <c r="K137" s="6">
        <v>5.8400000000000001E-2</v>
      </c>
      <c r="L137" s="6">
        <v>1.95E-2</v>
      </c>
      <c r="M137" s="6">
        <v>0</v>
      </c>
      <c r="N137" s="6">
        <v>6.4000000000000003E-3</v>
      </c>
      <c r="O137" s="6">
        <v>0.10580000000000001</v>
      </c>
      <c r="P137" s="6">
        <v>9.8400000000000001E-2</v>
      </c>
      <c r="Q137" s="6">
        <v>0.78290000000000004</v>
      </c>
      <c r="R137" s="6">
        <v>-1.1279219207284978</v>
      </c>
      <c r="S137" s="6">
        <v>0</v>
      </c>
      <c r="T137" s="6">
        <v>100.1917780792715</v>
      </c>
      <c r="U137" s="6">
        <v>9.7753616249525201</v>
      </c>
      <c r="V137" s="6">
        <v>1.8869075788021366E-2</v>
      </c>
      <c r="W137" s="6">
        <v>4.8661389742168069E-3</v>
      </c>
      <c r="X137" s="6">
        <v>1.3713750516440332E-2</v>
      </c>
      <c r="Y137" s="6">
        <v>1.4933515299638647E-2</v>
      </c>
      <c r="Z137" s="6">
        <v>7.565094463035156E-2</v>
      </c>
      <c r="AA137" s="6">
        <v>6.0412241896637564</v>
      </c>
      <c r="AB137" s="6">
        <v>0</v>
      </c>
      <c r="AC137" s="6">
        <v>1.5004108208031628E-3</v>
      </c>
      <c r="AD137" s="6">
        <v>1.4117529393022263</v>
      </c>
      <c r="AE137" s="6">
        <v>0</v>
      </c>
      <c r="AF137" s="6">
        <v>0.58824706069777366</v>
      </c>
      <c r="AG137" s="6">
        <v>9.9033950501611905</v>
      </c>
      <c r="AH137" s="6">
        <v>6.0427246004845596</v>
      </c>
      <c r="AI137" t="s">
        <v>636</v>
      </c>
      <c r="AJ137">
        <v>657.24103600274543</v>
      </c>
      <c r="AK137">
        <v>78.130885235629421</v>
      </c>
      <c r="AL137" t="s">
        <v>637</v>
      </c>
      <c r="AM137" t="s">
        <v>638</v>
      </c>
      <c r="AN137">
        <v>736.52519845710663</v>
      </c>
      <c r="AO137">
        <v>210480.67272410993</v>
      </c>
      <c r="AP137" t="s">
        <v>639</v>
      </c>
      <c r="AQ137">
        <v>319.26786380725957</v>
      </c>
      <c r="AR137">
        <v>391294.5791726106</v>
      </c>
      <c r="AS137">
        <v>374422.70160176</v>
      </c>
      <c r="AT137">
        <v>8.7623035917802437</v>
      </c>
      <c r="AU137">
        <v>156.5086242799099</v>
      </c>
      <c r="AV137">
        <v>93.482451072171074</v>
      </c>
      <c r="AW137">
        <v>5811.7762480568717</v>
      </c>
      <c r="AX137">
        <v>80.713976955470798</v>
      </c>
      <c r="AY137">
        <v>3.6619985861332881E-2</v>
      </c>
      <c r="AZ137">
        <v>505.05131570546456</v>
      </c>
      <c r="BA137">
        <v>1349.4653654869471</v>
      </c>
      <c r="BB137">
        <v>174.58495812458554</v>
      </c>
      <c r="BC137">
        <v>723.3943793022919</v>
      </c>
      <c r="BD137">
        <v>106.21535073054589</v>
      </c>
      <c r="BE137">
        <v>25.477478912654899</v>
      </c>
      <c r="BF137">
        <v>62.686470230976902</v>
      </c>
      <c r="BG137">
        <v>6.1390415488905941</v>
      </c>
      <c r="BH137">
        <v>25.210848949648845</v>
      </c>
      <c r="BI137">
        <v>3.1685668257936892</v>
      </c>
      <c r="BJ137">
        <v>6.5056818467628901</v>
      </c>
      <c r="BK137">
        <v>0.66034900511345473</v>
      </c>
      <c r="BL137">
        <v>2.8656694156437057</v>
      </c>
      <c r="BM137">
        <v>0.34108960619486145</v>
      </c>
      <c r="BN137" t="s">
        <v>640</v>
      </c>
      <c r="BO137">
        <v>4.6248268812289188</v>
      </c>
      <c r="BP137">
        <v>9.1683762600710121</v>
      </c>
      <c r="BQ137">
        <v>0.33026264484905893</v>
      </c>
      <c r="BR137" s="3">
        <f t="shared" si="32"/>
        <v>2991.7665656915151</v>
      </c>
      <c r="BS137" s="3">
        <f t="shared" si="38"/>
        <v>3072.4805426469857</v>
      </c>
      <c r="BT137" s="7">
        <f t="shared" si="33"/>
        <v>0.9849950702328033</v>
      </c>
      <c r="BU137" s="8">
        <f t="shared" si="34"/>
        <v>119.72557961264052</v>
      </c>
      <c r="BV137" s="9">
        <f t="shared" si="35"/>
        <v>123.68044968073048</v>
      </c>
      <c r="BW137" s="8">
        <f t="shared" si="36"/>
        <v>1.3462577947935586</v>
      </c>
      <c r="BX137" s="8">
        <f t="shared" si="26"/>
        <v>1.099457039696468</v>
      </c>
      <c r="BY137" s="8">
        <f t="shared" si="27"/>
        <v>0.91903824704979098</v>
      </c>
      <c r="BZ137" s="8">
        <f t="shared" si="28"/>
        <v>0.74351201760665198</v>
      </c>
      <c r="CA137" s="7">
        <f t="shared" si="37"/>
        <v>0.4992113731438545</v>
      </c>
      <c r="CB137" s="3">
        <f t="shared" si="29"/>
        <v>72.004582939373421</v>
      </c>
      <c r="CC137" s="3">
        <f t="shared" si="30"/>
        <v>27.760863673399292</v>
      </c>
      <c r="CD137" s="7">
        <f t="shared" si="31"/>
        <v>25.473339018265108</v>
      </c>
      <c r="CE137" s="6">
        <v>5.2680943649308709</v>
      </c>
      <c r="CF137" s="6">
        <v>29.879627573134506</v>
      </c>
      <c r="CG137" s="10">
        <v>-125.91671309255082</v>
      </c>
      <c r="CH137" s="5">
        <v>-794.65844547398046</v>
      </c>
      <c r="CI137" s="5">
        <v>3066.5063781738281</v>
      </c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</row>
    <row r="138" spans="1:107" x14ac:dyDescent="0.25">
      <c r="A138" t="s">
        <v>641</v>
      </c>
      <c r="B138" t="s">
        <v>396</v>
      </c>
      <c r="C138" t="s">
        <v>608</v>
      </c>
      <c r="D138" t="s">
        <v>68</v>
      </c>
      <c r="E138" s="16" t="s">
        <v>235</v>
      </c>
      <c r="F138" t="s">
        <v>97</v>
      </c>
      <c r="G138" s="6">
        <v>2.7978999999999998</v>
      </c>
      <c r="H138" s="6">
        <v>41.365499999999997</v>
      </c>
      <c r="I138" s="6">
        <v>1.1299999999999999E-2</v>
      </c>
      <c r="J138" s="6">
        <v>54.788800000000002</v>
      </c>
      <c r="K138" s="6">
        <v>0.16689999999999999</v>
      </c>
      <c r="L138" s="6">
        <v>3.6499999999999998E-2</v>
      </c>
      <c r="M138" s="6">
        <v>0</v>
      </c>
      <c r="N138" s="6">
        <v>3.6999999999999998E-2</v>
      </c>
      <c r="O138" s="6">
        <v>0</v>
      </c>
      <c r="P138" s="6">
        <v>0</v>
      </c>
      <c r="Q138" s="6">
        <v>0.80269999999999997</v>
      </c>
      <c r="R138" s="6">
        <v>-1.178113540899042</v>
      </c>
      <c r="S138" s="6">
        <v>-2.5499111424541606E-3</v>
      </c>
      <c r="T138" s="6">
        <v>98.825836547958502</v>
      </c>
      <c r="U138" s="6">
        <v>9.9810097079306317</v>
      </c>
      <c r="V138" s="6">
        <v>5.5019042404119756E-2</v>
      </c>
      <c r="W138" s="6">
        <v>9.108413977380176E-3</v>
      </c>
      <c r="X138" s="6">
        <v>0</v>
      </c>
      <c r="Y138" s="6">
        <v>0</v>
      </c>
      <c r="Z138" s="6">
        <v>7.9137118719148206E-2</v>
      </c>
      <c r="AA138" s="6">
        <v>5.9541567474935047</v>
      </c>
      <c r="AB138" s="6">
        <v>0</v>
      </c>
      <c r="AC138" s="6">
        <v>8.8501543814219815E-3</v>
      </c>
      <c r="AD138" s="6">
        <v>1.5044775797496923</v>
      </c>
      <c r="AE138" s="6">
        <v>3.2560870864657603E-3</v>
      </c>
      <c r="AF138" s="6">
        <v>0.49226633316384194</v>
      </c>
      <c r="AG138" s="6">
        <v>10.124274283031278</v>
      </c>
      <c r="AH138" s="6">
        <v>5.9630069018749268</v>
      </c>
      <c r="AI138" t="s">
        <v>642</v>
      </c>
      <c r="AJ138">
        <v>1016.3696148480921</v>
      </c>
      <c r="AK138">
        <v>126.97772169776418</v>
      </c>
      <c r="AL138" t="s">
        <v>643</v>
      </c>
      <c r="AM138" t="s">
        <v>644</v>
      </c>
      <c r="AN138">
        <v>460.72971412167254</v>
      </c>
      <c r="AO138">
        <v>215714.02741144979</v>
      </c>
      <c r="AP138">
        <v>226.03630887646091</v>
      </c>
      <c r="AQ138">
        <v>220.85865571407155</v>
      </c>
      <c r="AR138">
        <v>391580.45649072755</v>
      </c>
      <c r="AS138">
        <v>378056.43774956389</v>
      </c>
      <c r="AT138">
        <v>8.7352542521837311</v>
      </c>
      <c r="AU138">
        <v>173.39026579447767</v>
      </c>
      <c r="AV138">
        <v>150.81388325491324</v>
      </c>
      <c r="AW138">
        <v>6291.0736330940981</v>
      </c>
      <c r="AX138">
        <v>79.308224790368641</v>
      </c>
      <c r="AY138">
        <v>6.8620606441615523E-2</v>
      </c>
      <c r="AZ138">
        <v>507.53474479074606</v>
      </c>
      <c r="BA138">
        <v>1356.634363991177</v>
      </c>
      <c r="BB138">
        <v>171.48013032042891</v>
      </c>
      <c r="BC138">
        <v>709.18531957766845</v>
      </c>
      <c r="BD138">
        <v>100.40175920480887</v>
      </c>
      <c r="BE138">
        <v>24.447915772198545</v>
      </c>
      <c r="BF138">
        <v>64.062671767054411</v>
      </c>
      <c r="BG138">
        <v>5.9384009388477903</v>
      </c>
      <c r="BH138">
        <v>25.110392025554983</v>
      </c>
      <c r="BI138">
        <v>3.2515717918024389</v>
      </c>
      <c r="BJ138">
        <v>6.552227217261712</v>
      </c>
      <c r="BK138">
        <v>0.593253275848307</v>
      </c>
      <c r="BL138">
        <v>3.0116470274500138</v>
      </c>
      <c r="BM138">
        <v>0.33648601640975928</v>
      </c>
      <c r="BN138" t="s">
        <v>645</v>
      </c>
      <c r="BO138">
        <v>4.4081502158917267</v>
      </c>
      <c r="BP138">
        <v>9.9044953872355368</v>
      </c>
      <c r="BQ138">
        <v>0.16801717387846044</v>
      </c>
      <c r="BR138" s="3">
        <f t="shared" si="32"/>
        <v>2978.5408837172572</v>
      </c>
      <c r="BS138" s="3">
        <f t="shared" si="38"/>
        <v>3057.8491085076257</v>
      </c>
      <c r="BT138" s="7">
        <f t="shared" si="33"/>
        <v>0.98496110006814097</v>
      </c>
      <c r="BU138" s="8">
        <f t="shared" si="34"/>
        <v>114.4825352456666</v>
      </c>
      <c r="BV138" s="9">
        <f t="shared" si="35"/>
        <v>118.31073300760326</v>
      </c>
      <c r="BW138" s="8">
        <f t="shared" si="36"/>
        <v>1.3799835060537218</v>
      </c>
      <c r="BX138" s="8">
        <f t="shared" si="26"/>
        <v>1.1125273813751335</v>
      </c>
      <c r="BY138" s="8">
        <f t="shared" si="27"/>
        <v>0.89727660092143013</v>
      </c>
      <c r="BZ138" s="8">
        <f t="shared" si="28"/>
        <v>0.7197568211343478</v>
      </c>
      <c r="CA138" s="7">
        <f t="shared" si="37"/>
        <v>0.73232324269156468</v>
      </c>
      <c r="CB138" s="3">
        <f t="shared" si="29"/>
        <v>79.324353176772902</v>
      </c>
      <c r="CC138" s="3">
        <f t="shared" si="30"/>
        <v>58.949303565837916</v>
      </c>
      <c r="CD138" s="7">
        <f t="shared" si="31"/>
        <v>24.390734656486188</v>
      </c>
      <c r="CE138" s="6">
        <v>5.2575224676320156</v>
      </c>
      <c r="CF138" s="6">
        <v>29.891066598361977</v>
      </c>
      <c r="CG138" s="10">
        <v>-123.85265449540623</v>
      </c>
      <c r="CH138" s="5">
        <v>-749.17776729695288</v>
      </c>
      <c r="CI138" s="5">
        <v>3141.5009155273438</v>
      </c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</row>
    <row r="139" spans="1:107" x14ac:dyDescent="0.25">
      <c r="A139" t="s">
        <v>646</v>
      </c>
      <c r="B139" t="s">
        <v>396</v>
      </c>
      <c r="C139" t="s">
        <v>608</v>
      </c>
      <c r="D139" t="s">
        <v>79</v>
      </c>
      <c r="E139" s="16" t="s">
        <v>77</v>
      </c>
      <c r="F139" t="s">
        <v>97</v>
      </c>
      <c r="G139" s="6">
        <v>2.5434000000000001</v>
      </c>
      <c r="H139" s="6">
        <v>43.0015</v>
      </c>
      <c r="I139" s="6">
        <v>3.27E-2</v>
      </c>
      <c r="J139" s="6">
        <v>55.414099999999998</v>
      </c>
      <c r="K139" s="6">
        <v>7.4999999999999997E-2</v>
      </c>
      <c r="L139" s="6">
        <v>1.6899999999999998E-2</v>
      </c>
      <c r="M139" s="6">
        <v>0</v>
      </c>
      <c r="N139" s="6">
        <v>3.73E-2</v>
      </c>
      <c r="O139" s="6">
        <v>0</v>
      </c>
      <c r="P139" s="6">
        <v>0.26379999999999998</v>
      </c>
      <c r="Q139" s="6">
        <v>0.7913</v>
      </c>
      <c r="R139" s="6">
        <v>-1.0709510632698178</v>
      </c>
      <c r="S139" s="6">
        <v>-7.3789464033850484E-3</v>
      </c>
      <c r="T139" s="6">
        <v>101.0975699903268</v>
      </c>
      <c r="U139" s="6">
        <v>9.8126924191087959</v>
      </c>
      <c r="V139" s="6">
        <v>2.4032733270432729E-2</v>
      </c>
      <c r="W139" s="6">
        <v>4.2173204443212318E-3</v>
      </c>
      <c r="X139" s="6">
        <v>3.6461964047901405E-2</v>
      </c>
      <c r="Y139" s="6">
        <v>0</v>
      </c>
      <c r="Z139" s="6">
        <v>7.5832146499300868E-2</v>
      </c>
      <c r="AA139" s="6">
        <v>6.0165953391300153</v>
      </c>
      <c r="AB139" s="6">
        <v>0</v>
      </c>
      <c r="AC139" s="6">
        <v>8.6724771991572303E-3</v>
      </c>
      <c r="AD139" s="6">
        <v>1.3293930721134317</v>
      </c>
      <c r="AE139" s="6">
        <v>9.1590521850526442E-3</v>
      </c>
      <c r="AF139" s="6">
        <v>0.66144787570151564</v>
      </c>
      <c r="AG139" s="6">
        <v>9.953236583370753</v>
      </c>
      <c r="AH139" s="6">
        <v>6.0252678163291726</v>
      </c>
      <c r="AI139" t="s">
        <v>647</v>
      </c>
      <c r="BR139" s="3"/>
      <c r="BS139" s="3"/>
      <c r="BT139" s="7" t="str">
        <f t="shared" si="33"/>
        <v/>
      </c>
      <c r="BU139" s="8" t="str">
        <f t="shared" si="34"/>
        <v/>
      </c>
      <c r="BV139" s="9" t="str">
        <f t="shared" si="35"/>
        <v/>
      </c>
      <c r="BW139" s="8" t="str">
        <f t="shared" si="36"/>
        <v/>
      </c>
      <c r="BX139" s="8" t="str">
        <f t="shared" si="26"/>
        <v/>
      </c>
      <c r="BY139" s="8" t="str">
        <f t="shared" si="27"/>
        <v/>
      </c>
      <c r="BZ139" s="8" t="str">
        <f t="shared" si="28"/>
        <v/>
      </c>
      <c r="CA139" s="7" t="str">
        <f t="shared" si="37"/>
        <v/>
      </c>
      <c r="CB139" s="3" t="str">
        <f t="shared" si="29"/>
        <v/>
      </c>
      <c r="CC139" s="3" t="str">
        <f t="shared" si="30"/>
        <v/>
      </c>
      <c r="CD139" s="7" t="str">
        <f t="shared" si="31"/>
        <v/>
      </c>
      <c r="CE139" s="6"/>
      <c r="CF139" s="6"/>
      <c r="CG139" s="10"/>
      <c r="CH139" s="5"/>
      <c r="CI139" s="5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</row>
    <row r="140" spans="1:107" x14ac:dyDescent="0.25">
      <c r="A140" t="s">
        <v>648</v>
      </c>
      <c r="B140" t="s">
        <v>396</v>
      </c>
      <c r="C140" t="s">
        <v>608</v>
      </c>
      <c r="D140" t="s">
        <v>68</v>
      </c>
      <c r="E140" s="16" t="s">
        <v>77</v>
      </c>
      <c r="F140" t="s">
        <v>97</v>
      </c>
      <c r="G140" s="6">
        <v>2.734</v>
      </c>
      <c r="H140" s="6">
        <v>42.469900000000003</v>
      </c>
      <c r="I140" s="6">
        <v>4.5100000000000001E-2</v>
      </c>
      <c r="J140" s="6">
        <v>54.8718</v>
      </c>
      <c r="K140" s="6">
        <v>5.3199999999999997E-2</v>
      </c>
      <c r="L140" s="6">
        <v>1.17E-2</v>
      </c>
      <c r="M140" s="6">
        <v>0</v>
      </c>
      <c r="N140" s="6">
        <v>3.15E-2</v>
      </c>
      <c r="O140" s="6">
        <v>6.6500000000000004E-2</v>
      </c>
      <c r="P140" s="6">
        <v>0</v>
      </c>
      <c r="Q140" s="6">
        <v>0.67569999999999997</v>
      </c>
      <c r="R140" s="6">
        <v>-1.1512071270660069</v>
      </c>
      <c r="S140" s="6">
        <v>-1.017707898448519E-2</v>
      </c>
      <c r="T140" s="6">
        <v>99.79811579394952</v>
      </c>
      <c r="U140" s="6">
        <v>9.8457122531339749</v>
      </c>
      <c r="V140" s="6">
        <v>1.7273628123060127E-2</v>
      </c>
      <c r="W140" s="6">
        <v>2.9196833845300842E-3</v>
      </c>
      <c r="X140" s="6">
        <v>0</v>
      </c>
      <c r="Y140" s="6">
        <v>9.43261655766503E-3</v>
      </c>
      <c r="Z140" s="6">
        <v>6.5613942357211893E-2</v>
      </c>
      <c r="AA140" s="6">
        <v>6.0211364120863493</v>
      </c>
      <c r="AB140" s="6">
        <v>0</v>
      </c>
      <c r="AC140" s="6">
        <v>7.4212133810925051E-3</v>
      </c>
      <c r="AD140" s="6">
        <v>1.4479957419785343</v>
      </c>
      <c r="AE140" s="6">
        <v>1.2799981825043213E-2</v>
      </c>
      <c r="AF140" s="6">
        <v>0.53920427619642253</v>
      </c>
      <c r="AG140" s="6">
        <v>9.9409521235564426</v>
      </c>
      <c r="AH140" s="6">
        <v>6.0285576254674416</v>
      </c>
      <c r="AI140" t="s">
        <v>649</v>
      </c>
      <c r="AJ140">
        <v>633.66562751946128</v>
      </c>
      <c r="AK140">
        <v>48.104758773310238</v>
      </c>
      <c r="AL140" t="s">
        <v>650</v>
      </c>
      <c r="AM140">
        <v>48.619730515266042</v>
      </c>
      <c r="AN140">
        <v>327.33427841818411</v>
      </c>
      <c r="AO140">
        <v>218600.59029124246</v>
      </c>
      <c r="AP140">
        <v>152.65722549818892</v>
      </c>
      <c r="AQ140">
        <v>213.59066249880237</v>
      </c>
      <c r="AR140">
        <v>392152.21112696151</v>
      </c>
      <c r="AS140">
        <v>391525.53990594036</v>
      </c>
      <c r="AT140">
        <v>9.8078651262402037</v>
      </c>
      <c r="AU140">
        <v>139.59855658228724</v>
      </c>
      <c r="AV140">
        <v>62.541764678370193</v>
      </c>
      <c r="AW140">
        <v>6179.5332441367309</v>
      </c>
      <c r="AX140">
        <v>78.331843768963395</v>
      </c>
      <c r="AY140">
        <v>2.4310966395274396E-2</v>
      </c>
      <c r="AZ140">
        <v>495.42449412511706</v>
      </c>
      <c r="BA140">
        <v>1365.3737468741695</v>
      </c>
      <c r="BB140">
        <v>174.05865338375412</v>
      </c>
      <c r="BC140">
        <v>731.67265556902612</v>
      </c>
      <c r="BD140">
        <v>105.11948801300645</v>
      </c>
      <c r="BE140">
        <v>25.12400579411625</v>
      </c>
      <c r="BF140">
        <v>64.216261429626002</v>
      </c>
      <c r="BG140">
        <v>5.8669137170027383</v>
      </c>
      <c r="BH140">
        <v>24.831150673260918</v>
      </c>
      <c r="BI140">
        <v>3.1686847638722071</v>
      </c>
      <c r="BJ140">
        <v>7.0240229760461022</v>
      </c>
      <c r="BK140">
        <v>0.63030592956547027</v>
      </c>
      <c r="BL140">
        <v>3.1477511907552547</v>
      </c>
      <c r="BM140">
        <v>0.34212442867389348</v>
      </c>
      <c r="BN140" t="s">
        <v>651</v>
      </c>
      <c r="BO140">
        <v>3.5017236399067477</v>
      </c>
      <c r="BP140">
        <v>5.2508253667325935</v>
      </c>
      <c r="BQ140">
        <v>6.748635304724912E-2</v>
      </c>
      <c r="BR140" s="3">
        <f t="shared" si="32"/>
        <v>3006.0002588679918</v>
      </c>
      <c r="BS140" s="3">
        <f t="shared" si="38"/>
        <v>3084.3321026369554</v>
      </c>
      <c r="BT140" s="7">
        <f t="shared" si="33"/>
        <v>0.98502629747073722</v>
      </c>
      <c r="BU140" s="8">
        <f t="shared" si="34"/>
        <v>106.91893094982086</v>
      </c>
      <c r="BV140" s="9">
        <f t="shared" si="35"/>
        <v>113.92434824667781</v>
      </c>
      <c r="BW140" s="8">
        <f t="shared" si="36"/>
        <v>1.305655203757307</v>
      </c>
      <c r="BX140" s="8">
        <f t="shared" si="26"/>
        <v>1.124870915178297</v>
      </c>
      <c r="BY140" s="8">
        <f t="shared" si="27"/>
        <v>0.90008276113993357</v>
      </c>
      <c r="BZ140" s="8">
        <f t="shared" si="28"/>
        <v>0.7256008505733299</v>
      </c>
      <c r="CA140" s="7">
        <f t="shared" si="37"/>
        <v>0.34459352554232597</v>
      </c>
      <c r="CB140" s="3">
        <f t="shared" si="29"/>
        <v>78.889158569572473</v>
      </c>
      <c r="CC140" s="3">
        <f t="shared" si="30"/>
        <v>77.805735969409113</v>
      </c>
      <c r="CD140" s="7">
        <f t="shared" si="31"/>
        <v>24.720617418957147</v>
      </c>
      <c r="CE140" s="6">
        <v>5.2743335029121301</v>
      </c>
      <c r="CF140" s="6">
        <v>29.717793718365513</v>
      </c>
      <c r="CG140" s="10">
        <v>-123.4024443699949</v>
      </c>
      <c r="CH140" s="5">
        <v>-845.8844923433644</v>
      </c>
      <c r="CI140" s="5">
        <v>2007.8948669433594</v>
      </c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</row>
    <row r="141" spans="1:107" x14ac:dyDescent="0.25">
      <c r="A141" t="s">
        <v>652</v>
      </c>
      <c r="B141" t="s">
        <v>396</v>
      </c>
      <c r="C141" t="s">
        <v>608</v>
      </c>
      <c r="D141" t="s">
        <v>68</v>
      </c>
      <c r="E141" s="16" t="s">
        <v>77</v>
      </c>
      <c r="F141" t="s">
        <v>97</v>
      </c>
      <c r="G141" s="6">
        <v>2.8913000000000002</v>
      </c>
      <c r="H141" s="6">
        <v>42.994100000000003</v>
      </c>
      <c r="I141" s="6">
        <v>0</v>
      </c>
      <c r="J141" s="6">
        <v>55.053400000000003</v>
      </c>
      <c r="K141" s="6">
        <v>6.7199999999999996E-2</v>
      </c>
      <c r="L141" s="6">
        <v>1.32E-2</v>
      </c>
      <c r="M141" s="6">
        <v>0</v>
      </c>
      <c r="N141" s="6">
        <v>8.2000000000000007E-3</v>
      </c>
      <c r="O141" s="6">
        <v>0</v>
      </c>
      <c r="P141" s="6">
        <v>0.34639999999999999</v>
      </c>
      <c r="Q141" s="6">
        <v>0.75209999999999999</v>
      </c>
      <c r="R141" s="6">
        <v>-1.2174415385830086</v>
      </c>
      <c r="S141" s="6">
        <v>0</v>
      </c>
      <c r="T141" s="6">
        <v>100.908458461417</v>
      </c>
      <c r="U141" s="6">
        <v>9.7779558329673613</v>
      </c>
      <c r="V141" s="6">
        <v>2.159768486413121E-2</v>
      </c>
      <c r="W141" s="6">
        <v>3.2940017671621458E-3</v>
      </c>
      <c r="X141" s="6">
        <v>4.80218818132278E-2</v>
      </c>
      <c r="Y141" s="6">
        <v>0</v>
      </c>
      <c r="Z141" s="6">
        <v>7.2290927386569004E-2</v>
      </c>
      <c r="AA141" s="6">
        <v>6.0335384398929524</v>
      </c>
      <c r="AB141" s="6">
        <v>0</v>
      </c>
      <c r="AC141" s="6">
        <v>1.9122479816801761E-3</v>
      </c>
      <c r="AD141" s="6">
        <v>1.5157512127373283</v>
      </c>
      <c r="AE141" s="6">
        <v>0</v>
      </c>
      <c r="AF141" s="6">
        <v>0.48424878726267173</v>
      </c>
      <c r="AG141" s="6">
        <v>9.9231603287984509</v>
      </c>
      <c r="AH141" s="6">
        <v>6.0354506878746328</v>
      </c>
      <c r="AI141" t="s">
        <v>653</v>
      </c>
      <c r="AJ141">
        <v>626.15923070305666</v>
      </c>
      <c r="AK141">
        <v>47.913972146602219</v>
      </c>
      <c r="AL141" t="s">
        <v>654</v>
      </c>
      <c r="AM141">
        <v>38.035692706725953</v>
      </c>
      <c r="AN141">
        <v>321.08139452222048</v>
      </c>
      <c r="AO141">
        <v>223206.00995957412</v>
      </c>
      <c r="AP141">
        <v>137.84126981786076</v>
      </c>
      <c r="AQ141">
        <v>226.87672379403404</v>
      </c>
      <c r="AR141">
        <v>393438.65905848792</v>
      </c>
      <c r="AS141">
        <v>390534.69254420226</v>
      </c>
      <c r="AT141">
        <v>10.026138389049107</v>
      </c>
      <c r="AU141">
        <v>137.90927132478839</v>
      </c>
      <c r="AV141">
        <v>61.673587274550542</v>
      </c>
      <c r="AW141">
        <v>6193.8793451809324</v>
      </c>
      <c r="AX141">
        <v>81.131348506530472</v>
      </c>
      <c r="AY141">
        <v>1.5194053444608618E-2</v>
      </c>
      <c r="AZ141">
        <v>498.64798225714441</v>
      </c>
      <c r="BA141">
        <v>1363.0842206047225</v>
      </c>
      <c r="BB141">
        <v>175.48358611947489</v>
      </c>
      <c r="BC141">
        <v>739.77470746980646</v>
      </c>
      <c r="BD141">
        <v>109.20015447179505</v>
      </c>
      <c r="BE141">
        <v>26.235458417247038</v>
      </c>
      <c r="BF141">
        <v>67.388083982318179</v>
      </c>
      <c r="BG141">
        <v>6.1234137835255629</v>
      </c>
      <c r="BH141">
        <v>26.052924225677607</v>
      </c>
      <c r="BI141">
        <v>3.3641643314005676</v>
      </c>
      <c r="BJ141">
        <v>7.1129533815186763</v>
      </c>
      <c r="BK141">
        <v>0.63764631043621922</v>
      </c>
      <c r="BL141">
        <v>3.4752015941550169</v>
      </c>
      <c r="BM141">
        <v>0.36650446524217239</v>
      </c>
      <c r="BN141" t="s">
        <v>655</v>
      </c>
      <c r="BO141">
        <v>3.4362441778485602</v>
      </c>
      <c r="BP141">
        <v>5.3785515849081698</v>
      </c>
      <c r="BQ141">
        <v>0.19275587203780317</v>
      </c>
      <c r="BR141" s="3">
        <f t="shared" si="32"/>
        <v>3026.947001414464</v>
      </c>
      <c r="BS141" s="3">
        <f t="shared" si="38"/>
        <v>3108.0783499209947</v>
      </c>
      <c r="BT141" s="7">
        <f t="shared" si="33"/>
        <v>0.98442892853098174</v>
      </c>
      <c r="BU141" s="8">
        <f t="shared" si="34"/>
        <v>97.474629534175534</v>
      </c>
      <c r="BV141" s="9">
        <f t="shared" si="35"/>
        <v>103.0168080025916</v>
      </c>
      <c r="BW141" s="8">
        <f t="shared" si="36"/>
        <v>1.2997578263734131</v>
      </c>
      <c r="BX141" s="8">
        <f t="shared" si="26"/>
        <v>1.1147952086152582</v>
      </c>
      <c r="BY141" s="8">
        <f t="shared" si="27"/>
        <v>0.90020861142050823</v>
      </c>
      <c r="BZ141" s="8">
        <f t="shared" si="28"/>
        <v>0.71093308792010756</v>
      </c>
      <c r="CA141" s="7">
        <f t="shared" si="37"/>
        <v>0.3474311167503788</v>
      </c>
      <c r="CB141" s="3">
        <f t="shared" si="29"/>
        <v>76.343848083362886</v>
      </c>
      <c r="CC141" s="3">
        <f t="shared" si="30"/>
        <v>27.903438313170202</v>
      </c>
      <c r="CD141" s="7">
        <f t="shared" si="31"/>
        <v>24.116345253786665</v>
      </c>
      <c r="CE141" s="6">
        <v>5.3091731817466785</v>
      </c>
      <c r="CF141" s="6">
        <v>29.391727630633106</v>
      </c>
      <c r="CG141" s="10">
        <v>-123.45988789091132</v>
      </c>
      <c r="CH141" s="5">
        <v>-863.45746714785309</v>
      </c>
      <c r="CI141" s="5">
        <v>3630.1649169921875</v>
      </c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</row>
    <row r="142" spans="1:107" x14ac:dyDescent="0.25">
      <c r="A142" t="s">
        <v>656</v>
      </c>
      <c r="B142" t="s">
        <v>396</v>
      </c>
      <c r="C142" t="s">
        <v>608</v>
      </c>
      <c r="D142" t="s">
        <v>68</v>
      </c>
      <c r="E142" s="17" t="s">
        <v>77</v>
      </c>
      <c r="F142" t="s">
        <v>97</v>
      </c>
      <c r="G142" s="6">
        <v>2.5259999999999998</v>
      </c>
      <c r="H142" s="6">
        <v>42.606000000000002</v>
      </c>
      <c r="I142" s="6">
        <v>0</v>
      </c>
      <c r="J142" s="6">
        <v>54.482599999999998</v>
      </c>
      <c r="K142" s="6">
        <v>5.1900000000000002E-2</v>
      </c>
      <c r="L142" s="6">
        <v>3.9399999999999998E-2</v>
      </c>
      <c r="M142" s="6">
        <v>0</v>
      </c>
      <c r="N142" s="6">
        <v>3.1899999999999998E-2</v>
      </c>
      <c r="O142" s="6">
        <v>0.186</v>
      </c>
      <c r="P142" s="6">
        <v>0</v>
      </c>
      <c r="Q142" s="6">
        <v>0.82369999999999999</v>
      </c>
      <c r="R142" s="6">
        <v>-1.0636244341509633</v>
      </c>
      <c r="S142" s="6">
        <v>0</v>
      </c>
      <c r="T142" s="6">
        <v>99.683875565849036</v>
      </c>
      <c r="U142" s="6">
        <v>9.7693834505203991</v>
      </c>
      <c r="V142" s="6">
        <v>1.6840333598964512E-2</v>
      </c>
      <c r="W142" s="6">
        <v>9.8320961838021612E-3</v>
      </c>
      <c r="X142" s="6">
        <v>0</v>
      </c>
      <c r="Y142" s="6">
        <v>2.6365431205478809E-2</v>
      </c>
      <c r="Z142" s="6">
        <v>7.9932367982518834E-2</v>
      </c>
      <c r="AA142" s="6">
        <v>6.0364191803124667</v>
      </c>
      <c r="AB142" s="6">
        <v>0</v>
      </c>
      <c r="AC142" s="6">
        <v>7.510458444336272E-3</v>
      </c>
      <c r="AD142" s="6">
        <v>1.3369449341909252</v>
      </c>
      <c r="AE142" s="6">
        <v>0</v>
      </c>
      <c r="AF142" s="6">
        <v>0.66305506580907481</v>
      </c>
      <c r="AG142" s="6">
        <v>9.9023536794911617</v>
      </c>
      <c r="AH142" s="6">
        <v>6.0439296387568033</v>
      </c>
      <c r="AI142" t="s">
        <v>657</v>
      </c>
      <c r="AJ142">
        <v>690.79222051347153</v>
      </c>
      <c r="AK142">
        <v>57.753994227010125</v>
      </c>
      <c r="AL142" t="s">
        <v>658</v>
      </c>
      <c r="AM142">
        <v>127.64161014161678</v>
      </c>
      <c r="AN142">
        <v>338.62325050277883</v>
      </c>
      <c r="AO142">
        <v>221744.56462790084</v>
      </c>
      <c r="AP142">
        <v>156.03268722778554</v>
      </c>
      <c r="AQ142">
        <v>198.58973134299376</v>
      </c>
      <c r="AR142">
        <v>389364.90727532102</v>
      </c>
      <c r="AS142">
        <v>383180.2141249936</v>
      </c>
      <c r="AT142">
        <v>10.284976240129531</v>
      </c>
      <c r="AU142">
        <v>148.53599541063033</v>
      </c>
      <c r="AV142">
        <v>79.179896399591854</v>
      </c>
      <c r="AW142">
        <v>6359.1669396988291</v>
      </c>
      <c r="AX142">
        <v>77.189197999010347</v>
      </c>
      <c r="AY142">
        <v>3.9554776424203665E-2</v>
      </c>
      <c r="AZ142">
        <v>509.31501177161562</v>
      </c>
      <c r="BA142">
        <v>1375.580595262895</v>
      </c>
      <c r="BB142">
        <v>176.26653304668591</v>
      </c>
      <c r="BC142">
        <v>734.6859497768977</v>
      </c>
      <c r="BD142">
        <v>105.65871502481745</v>
      </c>
      <c r="BE142">
        <v>25.229409522096379</v>
      </c>
      <c r="BF142">
        <v>64.321136650137049</v>
      </c>
      <c r="BG142">
        <v>5.9050510508650564</v>
      </c>
      <c r="BH142">
        <v>24.751172554027875</v>
      </c>
      <c r="BI142">
        <v>3.2261583819880459</v>
      </c>
      <c r="BJ142">
        <v>6.8677212824914751</v>
      </c>
      <c r="BK142">
        <v>0.62032337273329763</v>
      </c>
      <c r="BL142">
        <v>3.1613047753241004</v>
      </c>
      <c r="BM142">
        <v>0.34011661270921079</v>
      </c>
      <c r="BN142">
        <v>3.9065697044708449E-3</v>
      </c>
      <c r="BO142">
        <v>4.020272283699029</v>
      </c>
      <c r="BP142">
        <v>7.2612147506514901</v>
      </c>
      <c r="BQ142">
        <v>0.19934492558540295</v>
      </c>
      <c r="BR142" s="3">
        <f t="shared" si="32"/>
        <v>3035.9291990852839</v>
      </c>
      <c r="BS142" s="3">
        <f t="shared" si="38"/>
        <v>3113.1183970842944</v>
      </c>
      <c r="BT142" s="7">
        <f t="shared" si="33"/>
        <v>0.98521973172376387</v>
      </c>
      <c r="BU142" s="8">
        <f t="shared" si="34"/>
        <v>109.44543194544387</v>
      </c>
      <c r="BV142" s="9">
        <f t="shared" si="35"/>
        <v>114.28390590602376</v>
      </c>
      <c r="BW142" s="8">
        <f t="shared" si="36"/>
        <v>1.3367573989092509</v>
      </c>
      <c r="BX142" s="8">
        <f t="shared" si="26"/>
        <v>1.1106968946299232</v>
      </c>
      <c r="BY142" s="8">
        <f t="shared" si="27"/>
        <v>0.90081426571286471</v>
      </c>
      <c r="BZ142" s="8">
        <f t="shared" si="28"/>
        <v>0.70772717610319447</v>
      </c>
      <c r="CA142" s="7">
        <f t="shared" si="37"/>
        <v>0.38882153829008387</v>
      </c>
      <c r="CB142" s="3">
        <f t="shared" si="29"/>
        <v>82.384156132576493</v>
      </c>
      <c r="CC142" s="3">
        <f t="shared" si="30"/>
        <v>36.425380427056091</v>
      </c>
      <c r="CD142" s="7">
        <f t="shared" si="31"/>
        <v>23.92604108650248</v>
      </c>
      <c r="CE142" s="6">
        <v>5.2773899259759629</v>
      </c>
      <c r="CF142" s="6">
        <v>29.852447804118313</v>
      </c>
      <c r="CG142" s="10">
        <v>-122.99561107739339</v>
      </c>
      <c r="CH142" s="5">
        <v>-830.5933455924951</v>
      </c>
      <c r="CI142" s="5">
        <v>2473.7181701660156</v>
      </c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</row>
    <row r="143" spans="1:107" x14ac:dyDescent="0.25">
      <c r="A143" t="s">
        <v>659</v>
      </c>
      <c r="B143" t="s">
        <v>396</v>
      </c>
      <c r="C143" t="s">
        <v>608</v>
      </c>
      <c r="D143" t="s">
        <v>76</v>
      </c>
      <c r="E143" s="17" t="s">
        <v>235</v>
      </c>
      <c r="F143" t="s">
        <v>97</v>
      </c>
      <c r="G143" s="6">
        <v>2.3933</v>
      </c>
      <c r="H143" s="6">
        <v>42.666899999999998</v>
      </c>
      <c r="I143" s="6">
        <v>2.9700000000000001E-2</v>
      </c>
      <c r="J143" s="6">
        <v>54.379899999999999</v>
      </c>
      <c r="K143" s="6">
        <v>0.14549999999999999</v>
      </c>
      <c r="L143" s="6">
        <v>6.8599999999999994E-2</v>
      </c>
      <c r="M143" s="6">
        <v>0</v>
      </c>
      <c r="N143" s="6">
        <v>2.3699999999999999E-2</v>
      </c>
      <c r="O143" s="6">
        <v>0.186</v>
      </c>
      <c r="P143" s="6">
        <v>0</v>
      </c>
      <c r="Q143" s="6">
        <v>0.78869999999999996</v>
      </c>
      <c r="R143" s="6">
        <v>-1.0077483603537214</v>
      </c>
      <c r="S143" s="6">
        <v>-6.7019788434414668E-3</v>
      </c>
      <c r="T143" s="6">
        <v>99.668049660802851</v>
      </c>
      <c r="U143" s="6">
        <v>9.7438090151743406</v>
      </c>
      <c r="V143" s="6">
        <v>4.7176677616352379E-2</v>
      </c>
      <c r="W143" s="6">
        <v>1.7118827365706302E-2</v>
      </c>
      <c r="X143" s="6">
        <v>0</v>
      </c>
      <c r="Y143" s="6">
        <v>2.6346073886664073E-2</v>
      </c>
      <c r="Z143" s="6">
        <v>7.6479753721141464E-2</v>
      </c>
      <c r="AA143" s="6">
        <v>6.0406092614634854</v>
      </c>
      <c r="AB143" s="6">
        <v>0</v>
      </c>
      <c r="AC143" s="6">
        <v>5.5757736777004626E-3</v>
      </c>
      <c r="AD143" s="6">
        <v>1.265780326851873</v>
      </c>
      <c r="AE143" s="6">
        <v>8.4174721185184074E-3</v>
      </c>
      <c r="AF143" s="6">
        <v>0.72580220102960857</v>
      </c>
      <c r="AG143" s="6">
        <v>9.9109303477642055</v>
      </c>
      <c r="AH143" s="6">
        <v>6.0461850351411863</v>
      </c>
      <c r="AI143" t="s">
        <v>660</v>
      </c>
      <c r="AJ143">
        <v>1372.7184628028917</v>
      </c>
      <c r="AK143">
        <v>297.5072320836428</v>
      </c>
      <c r="AL143" t="s">
        <v>661</v>
      </c>
      <c r="AM143">
        <v>77.496565427213213</v>
      </c>
      <c r="AN143">
        <v>376.65341996358671</v>
      </c>
      <c r="AO143">
        <v>224981.76385762083</v>
      </c>
      <c r="AP143">
        <v>143.92966687781296</v>
      </c>
      <c r="AQ143">
        <v>249.63369828550938</v>
      </c>
      <c r="AR143">
        <v>388650.21398002858</v>
      </c>
      <c r="AS143">
        <v>378360.45086790394</v>
      </c>
      <c r="AT143">
        <v>10.690629938636336</v>
      </c>
      <c r="AU143">
        <v>250.31936380454397</v>
      </c>
      <c r="AV143">
        <v>310.08581938996531</v>
      </c>
      <c r="AW143">
        <v>6008.564083629064</v>
      </c>
      <c r="AX143">
        <v>80.178235520855608</v>
      </c>
      <c r="AY143">
        <v>0.4319782873631503</v>
      </c>
      <c r="AZ143">
        <v>539.43468755514016</v>
      </c>
      <c r="BA143">
        <v>1457.5619113362593</v>
      </c>
      <c r="BB143">
        <v>185.53089083171523</v>
      </c>
      <c r="BC143">
        <v>776.20987056840136</v>
      </c>
      <c r="BD143">
        <v>111.23501307623583</v>
      </c>
      <c r="BE143">
        <v>26.4039020078927</v>
      </c>
      <c r="BF143">
        <v>67.381987287437127</v>
      </c>
      <c r="BG143">
        <v>6.1004675905999095</v>
      </c>
      <c r="BH143">
        <v>25.971253867440499</v>
      </c>
      <c r="BI143">
        <v>3.3351703123551557</v>
      </c>
      <c r="BJ143">
        <v>7.1331127802415244</v>
      </c>
      <c r="BK143">
        <v>0.6589974786941577</v>
      </c>
      <c r="BL143">
        <v>3.1866139747067619</v>
      </c>
      <c r="BM143">
        <v>0.33533179400456414</v>
      </c>
      <c r="BN143" t="s">
        <v>662</v>
      </c>
      <c r="BO143">
        <v>4.1757172141542025</v>
      </c>
      <c r="BP143">
        <v>10.933061253806505</v>
      </c>
      <c r="BQ143">
        <v>0.94833477053493553</v>
      </c>
      <c r="BR143" s="3">
        <f t="shared" si="32"/>
        <v>3210.4792104611233</v>
      </c>
      <c r="BS143" s="3">
        <f t="shared" si="38"/>
        <v>3290.657445981979</v>
      </c>
      <c r="BT143" s="7">
        <f t="shared" si="33"/>
        <v>0.98544736011813894</v>
      </c>
      <c r="BU143" s="8">
        <f t="shared" si="34"/>
        <v>114.99711453274598</v>
      </c>
      <c r="BV143" s="9">
        <f t="shared" si="35"/>
        <v>120.13317523085475</v>
      </c>
      <c r="BW143" s="8">
        <f t="shared" si="36"/>
        <v>1.3400702402447029</v>
      </c>
      <c r="BX143" s="8">
        <f t="shared" si="26"/>
        <v>1.114646477020597</v>
      </c>
      <c r="BY143" s="8">
        <f t="shared" si="27"/>
        <v>0.89770394981082702</v>
      </c>
      <c r="BZ143" s="8">
        <f t="shared" si="28"/>
        <v>0.7072640312630506</v>
      </c>
      <c r="CA143" s="7">
        <f t="shared" si="37"/>
        <v>1.1885106591911299</v>
      </c>
      <c r="CB143" s="3">
        <f t="shared" si="29"/>
        <v>74.940088723530749</v>
      </c>
      <c r="CC143" s="3">
        <f t="shared" si="30"/>
        <v>11.52869386792535</v>
      </c>
      <c r="CD143" s="7">
        <f t="shared" si="31"/>
        <v>24.040222241075643</v>
      </c>
      <c r="CE143" s="6">
        <v>5.3178187294361514</v>
      </c>
      <c r="CF143" s="6">
        <v>30.080201955664172</v>
      </c>
      <c r="CG143" s="10">
        <v>-125.5000242465145</v>
      </c>
      <c r="CH143" s="5">
        <v>-787.85638156063396</v>
      </c>
      <c r="CI143" s="5">
        <v>1462.5940856933594</v>
      </c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</row>
    <row r="144" spans="1:107" x14ac:dyDescent="0.25">
      <c r="A144" t="s">
        <v>663</v>
      </c>
      <c r="B144" t="s">
        <v>396</v>
      </c>
      <c r="C144" t="s">
        <v>608</v>
      </c>
      <c r="D144" t="s">
        <v>79</v>
      </c>
      <c r="E144" s="17" t="s">
        <v>77</v>
      </c>
      <c r="F144" t="s">
        <v>97</v>
      </c>
      <c r="G144" s="6">
        <v>2.4167000000000001</v>
      </c>
      <c r="H144" s="6">
        <v>43.163400000000003</v>
      </c>
      <c r="I144" s="6">
        <v>2.9899999999999999E-2</v>
      </c>
      <c r="J144" s="6">
        <v>55.825899999999997</v>
      </c>
      <c r="K144" s="6">
        <v>4.41E-2</v>
      </c>
      <c r="L144" s="6">
        <v>3.9800000000000002E-2</v>
      </c>
      <c r="M144" s="6">
        <v>0</v>
      </c>
      <c r="N144" s="6">
        <v>1.2800000000000001E-2</v>
      </c>
      <c r="O144" s="6">
        <v>0</v>
      </c>
      <c r="P144" s="6">
        <v>8.2299999999999998E-2</v>
      </c>
      <c r="Q144" s="6">
        <v>0.84709999999999996</v>
      </c>
      <c r="R144" s="6">
        <v>-1.017601413306664</v>
      </c>
      <c r="S144" s="6">
        <v>-6.7471100141043719E-3</v>
      </c>
      <c r="T144" s="6">
        <v>101.43775147667924</v>
      </c>
      <c r="U144" s="6">
        <v>9.8465772820655388</v>
      </c>
      <c r="V144" s="6">
        <v>1.4075445552516093E-2</v>
      </c>
      <c r="W144" s="6">
        <v>9.9319144191707138E-3</v>
      </c>
      <c r="X144" s="6">
        <v>1.1330439630222264E-2</v>
      </c>
      <c r="Y144" s="6">
        <v>0</v>
      </c>
      <c r="Z144" s="6">
        <v>8.0859029401842059E-2</v>
      </c>
      <c r="AA144" s="6">
        <v>6.0153998879915598</v>
      </c>
      <c r="AB144" s="6">
        <v>0</v>
      </c>
      <c r="AC144" s="6">
        <v>2.9643259999502271E-3</v>
      </c>
      <c r="AD144" s="6">
        <v>1.2581810649981104</v>
      </c>
      <c r="AE144" s="6">
        <v>8.3417203778429361E-3</v>
      </c>
      <c r="AF144" s="6">
        <v>0.73347721462404658</v>
      </c>
      <c r="AG144" s="6">
        <v>9.9627741110692902</v>
      </c>
      <c r="AH144" s="6">
        <v>6.0183642139915099</v>
      </c>
      <c r="AI144" t="s">
        <v>664</v>
      </c>
      <c r="BR144" s="3"/>
      <c r="BS144" s="3"/>
      <c r="BT144" s="7" t="str">
        <f t="shared" si="33"/>
        <v/>
      </c>
      <c r="BU144" s="8" t="str">
        <f t="shared" si="34"/>
        <v/>
      </c>
      <c r="BV144" s="9" t="str">
        <f t="shared" si="35"/>
        <v/>
      </c>
      <c r="BW144" s="8" t="str">
        <f t="shared" si="36"/>
        <v/>
      </c>
      <c r="BX144" s="8" t="str">
        <f t="shared" si="26"/>
        <v/>
      </c>
      <c r="BY144" s="8" t="str">
        <f t="shared" si="27"/>
        <v/>
      </c>
      <c r="BZ144" s="8" t="str">
        <f t="shared" si="28"/>
        <v/>
      </c>
      <c r="CA144" s="7" t="str">
        <f t="shared" si="37"/>
        <v/>
      </c>
      <c r="CB144" s="3" t="str">
        <f t="shared" si="29"/>
        <v/>
      </c>
      <c r="CC144" s="3" t="str">
        <f t="shared" si="30"/>
        <v/>
      </c>
      <c r="CD144" s="7" t="str">
        <f t="shared" si="31"/>
        <v/>
      </c>
      <c r="CE144" s="6"/>
      <c r="CF144" s="6"/>
      <c r="CG144" s="10"/>
      <c r="CH144" s="5"/>
      <c r="CI144" s="5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</row>
    <row r="145" spans="1:107" x14ac:dyDescent="0.25">
      <c r="A145" t="s">
        <v>665</v>
      </c>
      <c r="B145" t="s">
        <v>396</v>
      </c>
      <c r="C145" t="s">
        <v>666</v>
      </c>
      <c r="D145" t="s">
        <v>68</v>
      </c>
      <c r="E145" s="13" t="s">
        <v>235</v>
      </c>
      <c r="F145" t="s">
        <v>97</v>
      </c>
      <c r="G145" s="6">
        <v>3.2605</v>
      </c>
      <c r="H145" s="6">
        <v>42.254300000000001</v>
      </c>
      <c r="I145" s="6">
        <v>0</v>
      </c>
      <c r="J145" s="6">
        <v>55.025100000000002</v>
      </c>
      <c r="K145" s="6">
        <v>7.8600000000000003E-2</v>
      </c>
      <c r="L145" s="6">
        <v>1.7999999999999999E-2</v>
      </c>
      <c r="M145" s="6">
        <v>0</v>
      </c>
      <c r="N145" s="6">
        <v>2.6700000000000002E-2</v>
      </c>
      <c r="O145" s="6">
        <v>6.6400000000000001E-2</v>
      </c>
      <c r="P145" s="6">
        <v>0</v>
      </c>
      <c r="Q145" s="6">
        <v>1.0258</v>
      </c>
      <c r="R145" s="6">
        <v>-1.3729008185072114</v>
      </c>
      <c r="S145" s="6">
        <v>0</v>
      </c>
      <c r="T145" s="6">
        <v>100.38249918149279</v>
      </c>
      <c r="U145" s="6">
        <v>9.8777598533226776</v>
      </c>
      <c r="V145" s="6">
        <v>2.5532548769332395E-2</v>
      </c>
      <c r="W145" s="6">
        <v>4.4918205915847444E-3</v>
      </c>
      <c r="X145" s="6">
        <v>0</v>
      </c>
      <c r="Y145" s="6">
        <v>9.4227638096025749E-3</v>
      </c>
      <c r="Z145" s="6">
        <v>9.9656263399916678E-2</v>
      </c>
      <c r="AA145" s="6">
        <v>5.993325020161028</v>
      </c>
      <c r="AB145" s="6">
        <v>0</v>
      </c>
      <c r="AC145" s="6">
        <v>6.2932548229701112E-3</v>
      </c>
      <c r="AD145" s="6">
        <v>1.7276376893105969</v>
      </c>
      <c r="AE145" s="6">
        <v>0</v>
      </c>
      <c r="AF145" s="6">
        <v>0.27236231068940309</v>
      </c>
      <c r="AG145" s="6">
        <v>10.016863249893115</v>
      </c>
      <c r="AH145" s="6">
        <v>5.9996182749839981</v>
      </c>
      <c r="AI145" t="s">
        <v>667</v>
      </c>
      <c r="AJ145">
        <v>894.20527558691469</v>
      </c>
      <c r="AK145">
        <v>69.361585969168303</v>
      </c>
      <c r="AL145" t="s">
        <v>668</v>
      </c>
      <c r="AM145" t="s">
        <v>669</v>
      </c>
      <c r="AN145">
        <v>197.22353088203644</v>
      </c>
      <c r="AO145">
        <v>237357.43590206644</v>
      </c>
      <c r="AP145">
        <v>202.93354967899492</v>
      </c>
      <c r="AQ145">
        <v>456.4258492252074</v>
      </c>
      <c r="AR145">
        <v>393295.72039942938</v>
      </c>
      <c r="AS145">
        <v>388655.36925497628</v>
      </c>
      <c r="AT145">
        <v>9.4285234500338735</v>
      </c>
      <c r="AU145">
        <v>60.965168872995683</v>
      </c>
      <c r="AV145">
        <v>70.559944027830724</v>
      </c>
      <c r="AW145">
        <v>7899.9268176278747</v>
      </c>
      <c r="AX145">
        <v>110.94432492384632</v>
      </c>
      <c r="AY145">
        <v>0.39938056866006616</v>
      </c>
      <c r="AZ145">
        <v>717.6977691283887</v>
      </c>
      <c r="BA145">
        <v>1924.4767875814985</v>
      </c>
      <c r="BB145">
        <v>260.09976749643772</v>
      </c>
      <c r="BC145">
        <v>1121.9027899417833</v>
      </c>
      <c r="BD145">
        <v>165.24709670902416</v>
      </c>
      <c r="BE145">
        <v>39.200508320910465</v>
      </c>
      <c r="BF145">
        <v>105.07551505910392</v>
      </c>
      <c r="BG145">
        <v>9.1887330837285983</v>
      </c>
      <c r="BH145">
        <v>38.106228129346427</v>
      </c>
      <c r="BI145">
        <v>4.6728811024781782</v>
      </c>
      <c r="BJ145">
        <v>9.1314356607189868</v>
      </c>
      <c r="BK145">
        <v>0.77138576664352365</v>
      </c>
      <c r="BL145">
        <v>3.6183829437496411</v>
      </c>
      <c r="BM145">
        <v>0.38036908172111367</v>
      </c>
      <c r="BN145">
        <v>9.0950885585317047E-3</v>
      </c>
      <c r="BO145">
        <v>1.4704405335637929</v>
      </c>
      <c r="BP145">
        <v>2.7927269132715482</v>
      </c>
      <c r="BQ145">
        <v>0.67223549640410951</v>
      </c>
      <c r="BR145" s="3">
        <f t="shared" si="32"/>
        <v>4399.5696500055328</v>
      </c>
      <c r="BS145" s="3">
        <f t="shared" si="38"/>
        <v>4510.5139749293794</v>
      </c>
      <c r="BT145" s="7">
        <f t="shared" si="33"/>
        <v>0.9850282138917148</v>
      </c>
      <c r="BU145" s="8">
        <f t="shared" si="34"/>
        <v>134.74249931141642</v>
      </c>
      <c r="BV145" s="9">
        <f t="shared" si="35"/>
        <v>139.6894318836261</v>
      </c>
      <c r="BW145" s="8">
        <f t="shared" si="36"/>
        <v>1.2335427988655034</v>
      </c>
      <c r="BX145" s="8">
        <f t="shared" si="26"/>
        <v>1.0776049647529586</v>
      </c>
      <c r="BY145" s="8">
        <f t="shared" si="27"/>
        <v>0.87565231963726353</v>
      </c>
      <c r="BZ145" s="8">
        <f t="shared" si="28"/>
        <v>0.68664451721441266</v>
      </c>
      <c r="CA145" s="7">
        <f t="shared" si="37"/>
        <v>1.1377248230651877</v>
      </c>
      <c r="CB145" s="3">
        <f t="shared" si="29"/>
        <v>71.206227295091395</v>
      </c>
      <c r="CC145" s="3">
        <f t="shared" si="30"/>
        <v>4.1543877528191704</v>
      </c>
      <c r="CD145" s="7">
        <f t="shared" si="31"/>
        <v>23.742167303381418</v>
      </c>
      <c r="CE145" s="6">
        <v>5.6176264944290493</v>
      </c>
      <c r="CF145" s="6">
        <v>30.853764039885419</v>
      </c>
      <c r="CG145" s="10">
        <v>-156.22438662050365</v>
      </c>
      <c r="CH145" s="5">
        <v>-628.58269055860364</v>
      </c>
      <c r="CI145" s="5">
        <v>3778.7439880371094</v>
      </c>
      <c r="CJ145" s="11"/>
      <c r="CK145" s="11"/>
      <c r="CL145" s="11"/>
      <c r="CM145" s="11"/>
      <c r="CN145" s="11"/>
      <c r="CO145" s="11"/>
      <c r="CP145" s="11"/>
      <c r="CQ145" s="11"/>
      <c r="CR145" s="11"/>
      <c r="CS145" s="11"/>
      <c r="CT145" s="11"/>
      <c r="CU145" s="11"/>
      <c r="CV145" s="11"/>
      <c r="CW145" s="11"/>
      <c r="CX145" s="11"/>
      <c r="CY145" s="11"/>
      <c r="CZ145" s="11"/>
      <c r="DA145" s="11"/>
      <c r="DB145" s="11"/>
      <c r="DC145" s="11"/>
    </row>
    <row r="146" spans="1:107" x14ac:dyDescent="0.25">
      <c r="A146" t="s">
        <v>670</v>
      </c>
      <c r="B146" t="s">
        <v>396</v>
      </c>
      <c r="C146" t="s">
        <v>666</v>
      </c>
      <c r="D146" t="s">
        <v>76</v>
      </c>
      <c r="E146" s="17" t="s">
        <v>77</v>
      </c>
      <c r="F146" t="s">
        <v>97</v>
      </c>
      <c r="G146" s="6">
        <v>3.4430999999999998</v>
      </c>
      <c r="H146" s="6">
        <v>42.416200000000003</v>
      </c>
      <c r="I146" s="6">
        <v>2.2000000000000001E-3</v>
      </c>
      <c r="J146" s="6">
        <v>55.388100000000001</v>
      </c>
      <c r="K146" s="6">
        <v>9.0200000000000002E-2</v>
      </c>
      <c r="L146" s="6">
        <v>3.0300000000000001E-2</v>
      </c>
      <c r="M146" s="6">
        <v>0</v>
      </c>
      <c r="N146" s="6">
        <v>3.0099999999999998E-2</v>
      </c>
      <c r="O146" s="6">
        <v>0</v>
      </c>
      <c r="P146" s="6">
        <v>0</v>
      </c>
      <c r="Q146" s="6">
        <v>0.83420000000000005</v>
      </c>
      <c r="R146" s="6">
        <v>-1.4497883171912831</v>
      </c>
      <c r="S146" s="6">
        <v>-4.9644287729196047E-4</v>
      </c>
      <c r="T146" s="6">
        <v>100.78411523993142</v>
      </c>
      <c r="U146" s="6">
        <v>9.9028779571101548</v>
      </c>
      <c r="V146" s="6">
        <v>2.9182701834202972E-2</v>
      </c>
      <c r="W146" s="6">
        <v>7.5612313291676531E-3</v>
      </c>
      <c r="X146" s="6">
        <v>0</v>
      </c>
      <c r="Y146" s="6">
        <v>0</v>
      </c>
      <c r="Z146" s="6">
        <v>8.071596184407448E-2</v>
      </c>
      <c r="AA146" s="6">
        <v>5.9920580667189318</v>
      </c>
      <c r="AB146" s="6">
        <v>0</v>
      </c>
      <c r="AC146" s="6">
        <v>7.066069224707104E-3</v>
      </c>
      <c r="AD146" s="6">
        <v>1.8170439747910394</v>
      </c>
      <c r="AE146" s="6">
        <v>6.2216062031693027E-4</v>
      </c>
      <c r="AF146" s="6">
        <v>0.18233386458864367</v>
      </c>
      <c r="AG146" s="6">
        <v>10.020337852117601</v>
      </c>
      <c r="AH146" s="6">
        <v>5.9991241359436387</v>
      </c>
      <c r="AI146" t="s">
        <v>671</v>
      </c>
      <c r="AJ146">
        <v>731.83413013862059</v>
      </c>
      <c r="AK146">
        <v>161.68613873400233</v>
      </c>
      <c r="AL146" t="s">
        <v>672</v>
      </c>
      <c r="AM146" t="s">
        <v>673</v>
      </c>
      <c r="AN146">
        <v>203.59643488492466</v>
      </c>
      <c r="AO146">
        <v>223574.12863357985</v>
      </c>
      <c r="AP146">
        <v>149.0993891097522</v>
      </c>
      <c r="AQ146">
        <v>568.32462365054505</v>
      </c>
      <c r="AR146">
        <v>395868.61626248219</v>
      </c>
      <c r="AS146">
        <v>393354.56110047788</v>
      </c>
      <c r="AT146">
        <v>9.3335414283595366</v>
      </c>
      <c r="AU146">
        <v>105.51440603671819</v>
      </c>
      <c r="AV146">
        <v>167.51688820704436</v>
      </c>
      <c r="AW146">
        <v>7076.1102133354952</v>
      </c>
      <c r="AX146">
        <v>91.520167492475892</v>
      </c>
      <c r="AY146">
        <v>0.9101644018502314</v>
      </c>
      <c r="AZ146">
        <v>562.97123547139165</v>
      </c>
      <c r="BA146">
        <v>1567.6252183796094</v>
      </c>
      <c r="BB146">
        <v>215.81015102271877</v>
      </c>
      <c r="BC146">
        <v>961.60275216308628</v>
      </c>
      <c r="BD146">
        <v>144.1586106307044</v>
      </c>
      <c r="BE146">
        <v>33.491840917017583</v>
      </c>
      <c r="BF146">
        <v>90.144348104075448</v>
      </c>
      <c r="BG146">
        <v>7.840920207403375</v>
      </c>
      <c r="BH146">
        <v>32.314730990252272</v>
      </c>
      <c r="BI146">
        <v>3.9727058677298506</v>
      </c>
      <c r="BJ146">
        <v>7.85908986463427</v>
      </c>
      <c r="BK146">
        <v>0.66231958276491631</v>
      </c>
      <c r="BL146">
        <v>3.0481070867030242</v>
      </c>
      <c r="BM146">
        <v>0.33259501395307361</v>
      </c>
      <c r="BN146">
        <v>1.1881103262078342E-2</v>
      </c>
      <c r="BO146">
        <v>1.2285146946668495</v>
      </c>
      <c r="BP146">
        <v>2.7302350480487685</v>
      </c>
      <c r="BQ146">
        <v>0.65770625078849065</v>
      </c>
      <c r="BR146" s="3">
        <f t="shared" si="32"/>
        <v>3631.8346253020454</v>
      </c>
      <c r="BS146" s="3">
        <f t="shared" si="38"/>
        <v>3723.3547927945215</v>
      </c>
      <c r="BT146" s="7">
        <f t="shared" si="33"/>
        <v>0.98457240640223764</v>
      </c>
      <c r="BU146" s="8">
        <f t="shared" si="34"/>
        <v>125.46815589904922</v>
      </c>
      <c r="BV146" s="9">
        <f t="shared" si="35"/>
        <v>135.07576076188147</v>
      </c>
      <c r="BW146" s="8">
        <f t="shared" si="36"/>
        <v>1.1289075093998606</v>
      </c>
      <c r="BX146" s="8">
        <f t="shared" si="26"/>
        <v>1.0880551048039948</v>
      </c>
      <c r="BY146" s="8">
        <f t="shared" si="27"/>
        <v>0.86478303467188344</v>
      </c>
      <c r="BZ146" s="8">
        <f t="shared" si="28"/>
        <v>0.66689044770139505</v>
      </c>
      <c r="CA146" s="7">
        <f t="shared" si="37"/>
        <v>1.5323607913571236</v>
      </c>
      <c r="CB146" s="3">
        <f t="shared" si="29"/>
        <v>77.317496320330051</v>
      </c>
      <c r="CC146" s="3">
        <f t="shared" si="30"/>
        <v>4.1511465715517044</v>
      </c>
      <c r="CD146" s="7">
        <f t="shared" si="31"/>
        <v>23.037237223095467</v>
      </c>
      <c r="CE146" s="6">
        <v>5.4505055355545915</v>
      </c>
      <c r="CF146" s="6">
        <v>30.521693098809369</v>
      </c>
      <c r="CG146" s="10">
        <v>-161.21224597434241</v>
      </c>
      <c r="CH146" s="5">
        <v>-713.08981744002267</v>
      </c>
      <c r="CI146" s="5">
        <v>4215.9721984863281</v>
      </c>
      <c r="CJ146" s="11"/>
      <c r="CK146" s="11"/>
      <c r="CL146" s="11"/>
      <c r="CM146" s="11"/>
      <c r="CN146" s="11"/>
      <c r="CO146" s="11"/>
      <c r="CP146" s="11"/>
      <c r="CQ146" s="11"/>
      <c r="CR146" s="11"/>
      <c r="CS146" s="11"/>
      <c r="CT146" s="11"/>
      <c r="CU146" s="11"/>
      <c r="CV146" s="11"/>
      <c r="CW146" s="11"/>
      <c r="CX146" s="11"/>
      <c r="CY146" s="11"/>
      <c r="CZ146" s="11"/>
      <c r="DA146" s="11"/>
      <c r="DB146" s="11"/>
      <c r="DC146" s="11"/>
    </row>
    <row r="147" spans="1:107" x14ac:dyDescent="0.25">
      <c r="A147" t="s">
        <v>674</v>
      </c>
      <c r="B147" t="s">
        <v>396</v>
      </c>
      <c r="C147" t="s">
        <v>666</v>
      </c>
      <c r="D147" t="s">
        <v>79</v>
      </c>
      <c r="E147" s="17" t="s">
        <v>77</v>
      </c>
      <c r="F147" t="s">
        <v>97</v>
      </c>
      <c r="G147" s="6">
        <v>3.2469999999999999</v>
      </c>
      <c r="H147" s="6">
        <v>43.614899999999999</v>
      </c>
      <c r="I147" s="6">
        <v>0</v>
      </c>
      <c r="J147" s="6">
        <v>54.368000000000002</v>
      </c>
      <c r="K147" s="6">
        <v>0.13600000000000001</v>
      </c>
      <c r="L147" s="6">
        <v>4.1500000000000002E-2</v>
      </c>
      <c r="M147" s="6">
        <v>0</v>
      </c>
      <c r="N147" s="6">
        <v>2.3199999999999998E-2</v>
      </c>
      <c r="O147" s="6">
        <v>0.33210000000000001</v>
      </c>
      <c r="P147" s="6">
        <v>0</v>
      </c>
      <c r="Q147" s="6">
        <v>0.95550000000000002</v>
      </c>
      <c r="R147" s="6">
        <v>-1.3672163648805138</v>
      </c>
      <c r="S147" s="6">
        <v>0</v>
      </c>
      <c r="T147" s="6">
        <v>101.35108363511948</v>
      </c>
      <c r="U147" s="6">
        <v>9.6027290005959536</v>
      </c>
      <c r="V147" s="6">
        <v>4.346745619039083E-2</v>
      </c>
      <c r="W147" s="6">
        <v>1.0356141919487052E-2</v>
      </c>
      <c r="X147" s="6">
        <v>0</v>
      </c>
      <c r="Y147" s="6">
        <v>4.6369540697717281E-2</v>
      </c>
      <c r="Z147" s="6">
        <v>9.1332698328497927E-2</v>
      </c>
      <c r="AA147" s="6">
        <v>6.0867503943216157</v>
      </c>
      <c r="AB147" s="6">
        <v>0</v>
      </c>
      <c r="AC147" s="6">
        <v>5.3802906009698288E-3</v>
      </c>
      <c r="AD147" s="6">
        <v>1.6927953078003126</v>
      </c>
      <c r="AE147" s="6">
        <v>0</v>
      </c>
      <c r="AF147" s="6">
        <v>0.30720469219968738</v>
      </c>
      <c r="AG147" s="6">
        <v>9.7942548377320477</v>
      </c>
      <c r="AH147" s="6">
        <v>6.0921306849225854</v>
      </c>
      <c r="AI147" t="s">
        <v>675</v>
      </c>
      <c r="AJ147">
        <v>890.53796071970282</v>
      </c>
      <c r="AK147">
        <v>90.931321732972052</v>
      </c>
      <c r="AL147" t="s">
        <v>676</v>
      </c>
      <c r="AM147" t="s">
        <v>677</v>
      </c>
      <c r="AN147">
        <v>177.18173941475641</v>
      </c>
      <c r="AO147">
        <v>216554.92032482947</v>
      </c>
      <c r="AP147">
        <v>281.45799865798625</v>
      </c>
      <c r="AQ147" t="s">
        <v>678</v>
      </c>
      <c r="AR147">
        <v>388578.74465049931</v>
      </c>
      <c r="AS147">
        <v>384786.74846067379</v>
      </c>
      <c r="AT147">
        <v>9.1503717563485605</v>
      </c>
      <c r="AU147">
        <v>84.110328239313205</v>
      </c>
      <c r="AV147">
        <v>67.566170042783156</v>
      </c>
      <c r="AW147">
        <v>6903.4810675837316</v>
      </c>
      <c r="AX147">
        <v>116.94686248210692</v>
      </c>
      <c r="AY147">
        <v>0.1548106902488931</v>
      </c>
      <c r="AZ147">
        <v>767.66521168610006</v>
      </c>
      <c r="BA147">
        <v>2145.87653162693</v>
      </c>
      <c r="BB147">
        <v>291.74320485530808</v>
      </c>
      <c r="BC147">
        <v>1315.7607552219115</v>
      </c>
      <c r="BD147">
        <v>190.87630813318407</v>
      </c>
      <c r="BE147">
        <v>45.176843642765725</v>
      </c>
      <c r="BF147">
        <v>121.87319951196096</v>
      </c>
      <c r="BG147">
        <v>10.326821403303342</v>
      </c>
      <c r="BH147">
        <v>43.076529842482323</v>
      </c>
      <c r="BI147">
        <v>5.2289762005469305</v>
      </c>
      <c r="BJ147">
        <v>10.169590157499281</v>
      </c>
      <c r="BK147">
        <v>0.78520307265128642</v>
      </c>
      <c r="BL147">
        <v>3.4445489955036335</v>
      </c>
      <c r="BM147">
        <v>0.35332211695468874</v>
      </c>
      <c r="BN147" t="s">
        <v>679</v>
      </c>
      <c r="BO147">
        <v>1.4247691281775572</v>
      </c>
      <c r="BP147">
        <v>1.9071765299018519</v>
      </c>
      <c r="BQ147">
        <v>0.10857288225559246</v>
      </c>
      <c r="BR147" s="3">
        <f t="shared" si="32"/>
        <v>4952.3570464671011</v>
      </c>
      <c r="BS147" s="3">
        <f t="shared" si="38"/>
        <v>5069.3039089492077</v>
      </c>
      <c r="BT147" s="7">
        <f t="shared" si="33"/>
        <v>0.98518180512826869</v>
      </c>
      <c r="BU147" s="8">
        <f t="shared" si="34"/>
        <v>151.39691426426305</v>
      </c>
      <c r="BV147" s="9">
        <f t="shared" si="35"/>
        <v>163.62051869029148</v>
      </c>
      <c r="BW147" s="8">
        <f t="shared" si="36"/>
        <v>1.1250265857634865</v>
      </c>
      <c r="BX147" s="8">
        <f t="shared" si="26"/>
        <v>1.0969986975464721</v>
      </c>
      <c r="BY147" s="8">
        <f t="shared" si="27"/>
        <v>0.87185337264417517</v>
      </c>
      <c r="BZ147" s="8">
        <f t="shared" si="28"/>
        <v>0.64434390365510097</v>
      </c>
      <c r="CA147" s="7">
        <f t="shared" si="37"/>
        <v>1.0810957897376354</v>
      </c>
      <c r="CB147" s="3">
        <f t="shared" si="29"/>
        <v>59.030921574659402</v>
      </c>
      <c r="CC147" s="3">
        <f t="shared" si="30"/>
        <v>17.565864424711037</v>
      </c>
      <c r="CD147" s="7">
        <f t="shared" si="31"/>
        <v>22.365154859544923</v>
      </c>
      <c r="CE147" s="6">
        <v>5.7020206318053779</v>
      </c>
      <c r="CF147" s="6">
        <v>31.484179631891582</v>
      </c>
      <c r="CG147" s="10">
        <v>-175.81650057554418</v>
      </c>
      <c r="CH147" s="5">
        <v>-525.0427653620718</v>
      </c>
      <c r="CI147" s="5">
        <v>1926.5730285644531</v>
      </c>
      <c r="CJ147" s="11"/>
      <c r="CK147" s="11"/>
      <c r="CL147" s="11"/>
      <c r="CM147" s="11"/>
      <c r="CN147" s="11"/>
      <c r="CO147" s="11"/>
      <c r="CP147" s="11"/>
      <c r="CQ147" s="11"/>
      <c r="CR147" s="11"/>
      <c r="CS147" s="11"/>
      <c r="CT147" s="11"/>
      <c r="CU147" s="11"/>
      <c r="CV147" s="11"/>
      <c r="CW147" s="11"/>
      <c r="CX147" s="11"/>
      <c r="CY147" s="11"/>
      <c r="CZ147" s="11"/>
      <c r="DA147" s="11"/>
      <c r="DB147" s="11"/>
      <c r="DC147" s="11"/>
    </row>
    <row r="148" spans="1:107" x14ac:dyDescent="0.25">
      <c r="A148" t="s">
        <v>680</v>
      </c>
      <c r="B148" t="s">
        <v>396</v>
      </c>
      <c r="C148" t="s">
        <v>666</v>
      </c>
      <c r="D148" t="s">
        <v>76</v>
      </c>
      <c r="E148" s="17" t="s">
        <v>235</v>
      </c>
      <c r="F148" t="s">
        <v>97</v>
      </c>
      <c r="G148" s="6">
        <v>3.2277</v>
      </c>
      <c r="H148" s="6">
        <v>42.553899999999999</v>
      </c>
      <c r="I148" s="6">
        <v>1.2800000000000001E-2</v>
      </c>
      <c r="J148" s="6">
        <v>56.351399999999998</v>
      </c>
      <c r="K148" s="6">
        <v>9.9900000000000003E-2</v>
      </c>
      <c r="L148" s="6">
        <v>2.35E-2</v>
      </c>
      <c r="M148" s="6">
        <v>0</v>
      </c>
      <c r="N148" s="6">
        <v>4.8000000000000001E-2</v>
      </c>
      <c r="O148" s="6">
        <v>0.1328</v>
      </c>
      <c r="P148" s="6">
        <v>0.23050000000000001</v>
      </c>
      <c r="Q148" s="6">
        <v>1.0202</v>
      </c>
      <c r="R148" s="6">
        <v>-1.3590897015475314</v>
      </c>
      <c r="S148" s="6">
        <v>-2.8883949224259523E-3</v>
      </c>
      <c r="T148" s="6">
        <v>102.33872190353004</v>
      </c>
      <c r="U148" s="6">
        <v>9.9563964203913891</v>
      </c>
      <c r="V148" s="6">
        <v>3.1940150573437347E-2</v>
      </c>
      <c r="W148" s="6">
        <v>5.8643213279023056E-3</v>
      </c>
      <c r="X148" s="6">
        <v>3.1788187422269423E-2</v>
      </c>
      <c r="Y148" s="6">
        <v>1.8548472384477037E-2</v>
      </c>
      <c r="Z148" s="6">
        <v>9.7549954385151974E-2</v>
      </c>
      <c r="AA148" s="6">
        <v>5.9406796586929742</v>
      </c>
      <c r="AB148" s="6">
        <v>0</v>
      </c>
      <c r="AC148" s="6">
        <v>1.1135382514519891E-2</v>
      </c>
      <c r="AD148" s="6">
        <v>1.6832998099735312</v>
      </c>
      <c r="AE148" s="6">
        <v>3.5771925564485035E-3</v>
      </c>
      <c r="AF148" s="6">
        <v>0.31312299747002026</v>
      </c>
      <c r="AG148" s="6">
        <v>10.142087506484627</v>
      </c>
      <c r="AH148" s="6">
        <v>5.9518150412074942</v>
      </c>
      <c r="AI148" t="s">
        <v>681</v>
      </c>
      <c r="AJ148">
        <v>933.91450273965938</v>
      </c>
      <c r="AK148">
        <v>74.25367579525286</v>
      </c>
      <c r="AL148" t="s">
        <v>682</v>
      </c>
      <c r="AM148" t="s">
        <v>683</v>
      </c>
      <c r="AN148">
        <v>192.38173334176028</v>
      </c>
      <c r="AO148">
        <v>244812.80531623459</v>
      </c>
      <c r="AP148">
        <v>182.30386418869887</v>
      </c>
      <c r="AQ148">
        <v>423.082029331228</v>
      </c>
      <c r="AR148">
        <v>402729.67189728963</v>
      </c>
      <c r="AS148">
        <v>394583.6484474623</v>
      </c>
      <c r="AT148">
        <v>9.9028027530581024</v>
      </c>
      <c r="AU148">
        <v>62.06893029000458</v>
      </c>
      <c r="AV148">
        <v>75.379893156248741</v>
      </c>
      <c r="AW148">
        <v>7934.882565351385</v>
      </c>
      <c r="AX148">
        <v>123.50077955972466</v>
      </c>
      <c r="AY148">
        <v>0.56591182542014218</v>
      </c>
      <c r="AZ148">
        <v>778.82870315255218</v>
      </c>
      <c r="BA148">
        <v>2087.9627927990136</v>
      </c>
      <c r="BB148">
        <v>276.52621799878347</v>
      </c>
      <c r="BC148">
        <v>1193.1488743875684</v>
      </c>
      <c r="BD148">
        <v>173.10291393623248</v>
      </c>
      <c r="BE148">
        <v>41.153592290913068</v>
      </c>
      <c r="BF148">
        <v>111.67275742809781</v>
      </c>
      <c r="BG148">
        <v>9.794828838481811</v>
      </c>
      <c r="BH148">
        <v>41.754783125250562</v>
      </c>
      <c r="BI148">
        <v>5.1935369892940146</v>
      </c>
      <c r="BJ148">
        <v>10.316310547626633</v>
      </c>
      <c r="BK148">
        <v>0.8598630235078486</v>
      </c>
      <c r="BL148">
        <v>3.9611050373235126</v>
      </c>
      <c r="BM148">
        <v>0.40115704284639431</v>
      </c>
      <c r="BN148">
        <v>1.4349042977461347E-2</v>
      </c>
      <c r="BO148">
        <v>1.486645482556695</v>
      </c>
      <c r="BP148">
        <v>3.0840176388155731</v>
      </c>
      <c r="BQ148">
        <v>0.57217772327468519</v>
      </c>
      <c r="BR148" s="3">
        <f t="shared" si="32"/>
        <v>4734.6774365974925</v>
      </c>
      <c r="BS148" s="3">
        <f t="shared" si="38"/>
        <v>4858.1782161572173</v>
      </c>
      <c r="BT148" s="7">
        <f t="shared" si="33"/>
        <v>0.98473357782610094</v>
      </c>
      <c r="BU148" s="8">
        <f t="shared" si="34"/>
        <v>133.5682143313409</v>
      </c>
      <c r="BV148" s="9">
        <f t="shared" si="35"/>
        <v>138.44325385111711</v>
      </c>
      <c r="BW148" s="8">
        <f t="shared" si="36"/>
        <v>1.2586795231741701</v>
      </c>
      <c r="BX148" s="8">
        <f t="shared" si="26"/>
        <v>1.088482147877458</v>
      </c>
      <c r="BY148" s="8">
        <f t="shared" si="27"/>
        <v>0.87124365440371987</v>
      </c>
      <c r="BZ148" s="8">
        <f t="shared" si="28"/>
        <v>0.69139918795536093</v>
      </c>
      <c r="CA148" s="7">
        <f t="shared" si="37"/>
        <v>1.196309900111336</v>
      </c>
      <c r="CB148" s="3">
        <f t="shared" si="29"/>
        <v>64.24965569965569</v>
      </c>
      <c r="CC148" s="3">
        <f t="shared" si="30"/>
        <v>5.3899645396278908</v>
      </c>
      <c r="CD148" s="7">
        <f t="shared" si="31"/>
        <v>23.779705394283287</v>
      </c>
      <c r="CE148" s="6">
        <v>5.696755100764257</v>
      </c>
      <c r="CF148" s="6">
        <v>30.717937152430856</v>
      </c>
      <c r="CG148" s="10">
        <v>-154.22135798404997</v>
      </c>
      <c r="CH148" s="5">
        <v>-537.09463684548609</v>
      </c>
      <c r="CI148" s="5">
        <v>1585.2627563476563</v>
      </c>
      <c r="CJ148" s="1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  <c r="CX148" s="11"/>
      <c r="CY148" s="11"/>
      <c r="CZ148" s="11"/>
      <c r="DA148" s="11"/>
      <c r="DB148" s="11"/>
      <c r="DC148" s="11"/>
    </row>
    <row r="149" spans="1:107" x14ac:dyDescent="0.25">
      <c r="A149" t="s">
        <v>684</v>
      </c>
      <c r="B149" t="s">
        <v>396</v>
      </c>
      <c r="C149" t="s">
        <v>666</v>
      </c>
      <c r="D149" t="s">
        <v>68</v>
      </c>
      <c r="E149" s="17" t="s">
        <v>235</v>
      </c>
      <c r="F149" t="s">
        <v>97</v>
      </c>
      <c r="G149" s="6">
        <v>3.1265000000000001</v>
      </c>
      <c r="H149" s="6">
        <v>42.387599999999999</v>
      </c>
      <c r="I149" s="6">
        <v>7.4999999999999997E-3</v>
      </c>
      <c r="J149" s="6">
        <v>54.542700000000004</v>
      </c>
      <c r="K149" s="6">
        <v>0.1</v>
      </c>
      <c r="L149" s="6">
        <v>3.6999999999999998E-2</v>
      </c>
      <c r="M149" s="6">
        <v>0</v>
      </c>
      <c r="N149" s="6">
        <v>1.18E-2</v>
      </c>
      <c r="O149" s="6">
        <v>0</v>
      </c>
      <c r="P149" s="6">
        <v>0</v>
      </c>
      <c r="Q149" s="6">
        <v>0.89249999999999996</v>
      </c>
      <c r="R149" s="6">
        <v>-1.3164773528792504</v>
      </c>
      <c r="S149" s="6">
        <v>-1.6924188998589562E-3</v>
      </c>
      <c r="T149" s="6">
        <v>99.787330228220895</v>
      </c>
      <c r="U149" s="6">
        <v>9.8149164369168851</v>
      </c>
      <c r="V149" s="6">
        <v>3.2562967423084239E-2</v>
      </c>
      <c r="W149" s="6">
        <v>9.2331867715908632E-3</v>
      </c>
      <c r="X149" s="6">
        <v>0</v>
      </c>
      <c r="Y149" s="6">
        <v>0</v>
      </c>
      <c r="Z149" s="6">
        <v>8.6916550120372346E-2</v>
      </c>
      <c r="AA149" s="6">
        <v>6.0268182803171921</v>
      </c>
      <c r="AB149" s="6">
        <v>0</v>
      </c>
      <c r="AC149" s="6">
        <v>2.7880362356470533E-3</v>
      </c>
      <c r="AD149" s="6">
        <v>1.6606543558695834</v>
      </c>
      <c r="AE149" s="6">
        <v>2.1347455451075316E-3</v>
      </c>
      <c r="AF149" s="6">
        <v>0.33721089858530906</v>
      </c>
      <c r="AG149" s="6">
        <v>9.9436291412319324</v>
      </c>
      <c r="AH149" s="6">
        <v>6.0296063165528393</v>
      </c>
      <c r="AI149" t="s">
        <v>685</v>
      </c>
      <c r="AJ149">
        <v>898.7583497831024</v>
      </c>
      <c r="AK149">
        <v>140.92658732646143</v>
      </c>
      <c r="AL149" t="s">
        <v>686</v>
      </c>
      <c r="AM149" t="s">
        <v>687</v>
      </c>
      <c r="AN149">
        <v>174.17695916920496</v>
      </c>
      <c r="AO149">
        <v>238311.80234823571</v>
      </c>
      <c r="AP149">
        <v>130.37964082495552</v>
      </c>
      <c r="AQ149">
        <v>378.69581787744357</v>
      </c>
      <c r="AR149">
        <v>389793.72325249645</v>
      </c>
      <c r="AS149">
        <v>382409.30125639378</v>
      </c>
      <c r="AT149">
        <v>9.5087986260094635</v>
      </c>
      <c r="AU149">
        <v>84.630950579240888</v>
      </c>
      <c r="AV149">
        <v>168.46173941000487</v>
      </c>
      <c r="AW149">
        <v>7173.5463390780524</v>
      </c>
      <c r="AX149">
        <v>99.607457728126661</v>
      </c>
      <c r="AY149">
        <v>0.68516239151015057</v>
      </c>
      <c r="AZ149">
        <v>591.42960544746541</v>
      </c>
      <c r="BA149">
        <v>1656.1103417887857</v>
      </c>
      <c r="BB149">
        <v>223.62572565865105</v>
      </c>
      <c r="BC149">
        <v>966.74220504935261</v>
      </c>
      <c r="BD149">
        <v>142.37473747949511</v>
      </c>
      <c r="BE149">
        <v>33.971993835749281</v>
      </c>
      <c r="BF149">
        <v>91.480695558163774</v>
      </c>
      <c r="BG149">
        <v>8.2106072840760866</v>
      </c>
      <c r="BH149">
        <v>34.200859927830592</v>
      </c>
      <c r="BI149">
        <v>4.2048247934298129</v>
      </c>
      <c r="BJ149">
        <v>8.2270849395485079</v>
      </c>
      <c r="BK149">
        <v>0.67808125030549593</v>
      </c>
      <c r="BL149">
        <v>3.1937930959008853</v>
      </c>
      <c r="BM149">
        <v>0.33768749161603234</v>
      </c>
      <c r="BN149" t="s">
        <v>688</v>
      </c>
      <c r="BO149">
        <v>1.5141142891856894</v>
      </c>
      <c r="BP149">
        <v>3.1099486216974892</v>
      </c>
      <c r="BQ149">
        <v>0.89989451212683824</v>
      </c>
      <c r="BR149" s="3">
        <f t="shared" si="32"/>
        <v>3764.7882436003706</v>
      </c>
      <c r="BS149" s="3">
        <f t="shared" si="38"/>
        <v>3864.3957013284971</v>
      </c>
      <c r="BT149" s="7">
        <f t="shared" si="33"/>
        <v>0.98431440629281353</v>
      </c>
      <c r="BU149" s="8">
        <f t="shared" si="34"/>
        <v>125.79802206009235</v>
      </c>
      <c r="BV149" s="9">
        <f t="shared" si="35"/>
        <v>136.19083825268186</v>
      </c>
      <c r="BW149" s="8">
        <f t="shared" si="36"/>
        <v>1.1796691861537172</v>
      </c>
      <c r="BX149" s="8">
        <f t="shared" si="26"/>
        <v>1.1017030307261286</v>
      </c>
      <c r="BY149" s="8">
        <f t="shared" si="27"/>
        <v>0.87618845408791157</v>
      </c>
      <c r="BZ149" s="8">
        <f t="shared" si="28"/>
        <v>0.68576837068073038</v>
      </c>
      <c r="CA149" s="7">
        <f t="shared" si="37"/>
        <v>1.6651897014261978</v>
      </c>
      <c r="CB149" s="3">
        <f t="shared" si="29"/>
        <v>72.01816513235255</v>
      </c>
      <c r="CC149" s="3">
        <f t="shared" si="30"/>
        <v>3.4559035306786585</v>
      </c>
      <c r="CD149" s="7">
        <f t="shared" si="31"/>
        <v>23.68884855411023</v>
      </c>
      <c r="CE149" s="6">
        <v>5.4842086274089077</v>
      </c>
      <c r="CF149" s="6">
        <v>30.517961741584763</v>
      </c>
      <c r="CG149" s="10">
        <v>-158.85245281411142</v>
      </c>
      <c r="CH149" s="5">
        <v>-617.64681846068561</v>
      </c>
      <c r="CI149" s="5">
        <v>2674.6339416503906</v>
      </c>
      <c r="CJ149" s="11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  <c r="CX149" s="11"/>
      <c r="CY149" s="11"/>
      <c r="CZ149" s="11"/>
      <c r="DA149" s="11"/>
      <c r="DB149" s="11"/>
      <c r="DC149" s="11"/>
    </row>
    <row r="150" spans="1:107" x14ac:dyDescent="0.25">
      <c r="A150" t="s">
        <v>689</v>
      </c>
      <c r="B150" t="s">
        <v>396</v>
      </c>
      <c r="C150" t="s">
        <v>666</v>
      </c>
      <c r="D150" t="s">
        <v>68</v>
      </c>
      <c r="E150" s="17" t="s">
        <v>235</v>
      </c>
      <c r="F150" t="s">
        <v>97</v>
      </c>
      <c r="G150" s="6">
        <v>3.2307000000000001</v>
      </c>
      <c r="H150" s="6">
        <v>43.077599999999997</v>
      </c>
      <c r="I150" s="6">
        <v>0</v>
      </c>
      <c r="J150" s="6">
        <v>54.866199999999999</v>
      </c>
      <c r="K150" s="6">
        <v>0.1016</v>
      </c>
      <c r="L150" s="6">
        <v>3.1E-2</v>
      </c>
      <c r="M150" s="6">
        <v>0</v>
      </c>
      <c r="N150" s="6">
        <v>3.2000000000000001E-2</v>
      </c>
      <c r="O150" s="6">
        <v>6.6400000000000001E-2</v>
      </c>
      <c r="P150" s="6">
        <v>8.2400000000000001E-2</v>
      </c>
      <c r="Q150" s="6">
        <v>0.84940000000000004</v>
      </c>
      <c r="R150" s="6">
        <v>-1.3603529134645753</v>
      </c>
      <c r="S150" s="6">
        <v>0</v>
      </c>
      <c r="T150" s="6">
        <v>100.97704708653542</v>
      </c>
      <c r="U150" s="6">
        <v>9.7450388903115908</v>
      </c>
      <c r="V150" s="6">
        <v>3.2654753024550683E-2</v>
      </c>
      <c r="W150" s="6">
        <v>7.7359132410626157E-3</v>
      </c>
      <c r="X150" s="6">
        <v>1.1423607461838381E-2</v>
      </c>
      <c r="Y150" s="6">
        <v>9.323079266104508E-3</v>
      </c>
      <c r="Z150" s="6">
        <v>8.1646060161284811E-2</v>
      </c>
      <c r="AA150" s="6">
        <v>6.0454619147750961</v>
      </c>
      <c r="AB150" s="6">
        <v>0</v>
      </c>
      <c r="AC150" s="6">
        <v>7.46268491832929E-3</v>
      </c>
      <c r="AD150" s="6">
        <v>1.6937377546889261</v>
      </c>
      <c r="AE150" s="6">
        <v>0</v>
      </c>
      <c r="AF150" s="6">
        <v>0.30626224531107393</v>
      </c>
      <c r="AG150" s="6">
        <v>9.8878223034664323</v>
      </c>
      <c r="AH150" s="6">
        <v>6.0529245996934256</v>
      </c>
      <c r="AI150" t="s">
        <v>690</v>
      </c>
      <c r="AJ150">
        <v>852.79709117012817</v>
      </c>
      <c r="AK150">
        <v>139.4948030500845</v>
      </c>
      <c r="AL150" t="s">
        <v>691</v>
      </c>
      <c r="AM150" t="s">
        <v>692</v>
      </c>
      <c r="AN150">
        <v>176.33793837191462</v>
      </c>
      <c r="AO150">
        <v>239211.82262695135</v>
      </c>
      <c r="AP150">
        <v>161.67188387295184</v>
      </c>
      <c r="AQ150">
        <v>423.2875770615251</v>
      </c>
      <c r="AR150">
        <v>392152.21112696151</v>
      </c>
      <c r="AS150">
        <v>384788.1020944824</v>
      </c>
      <c r="AT150">
        <v>9.3659562909472331</v>
      </c>
      <c r="AU150">
        <v>86.796183493103939</v>
      </c>
      <c r="AV150">
        <v>146.26087873869014</v>
      </c>
      <c r="AW150">
        <v>7655.8716327076263</v>
      </c>
      <c r="AX150">
        <v>101.31786740511536</v>
      </c>
      <c r="AY150">
        <v>0.69040870457716286</v>
      </c>
      <c r="AZ150">
        <v>633.79486064932075</v>
      </c>
      <c r="BA150">
        <v>1744.9298520152111</v>
      </c>
      <c r="BB150">
        <v>231.77805873481637</v>
      </c>
      <c r="BC150">
        <v>1015.6164463176475</v>
      </c>
      <c r="BD150">
        <v>149.59799892683517</v>
      </c>
      <c r="BE150">
        <v>35.346857226546142</v>
      </c>
      <c r="BF150">
        <v>94.331906861640832</v>
      </c>
      <c r="BG150">
        <v>8.2252615559782143</v>
      </c>
      <c r="BH150">
        <v>34.705053731760394</v>
      </c>
      <c r="BI150">
        <v>4.211915822986608</v>
      </c>
      <c r="BJ150">
        <v>8.3831199363465423</v>
      </c>
      <c r="BK150">
        <v>0.69914511986747219</v>
      </c>
      <c r="BL150">
        <v>3.3730150301696833</v>
      </c>
      <c r="BM150">
        <v>0.34437740843211434</v>
      </c>
      <c r="BN150" t="s">
        <v>693</v>
      </c>
      <c r="BO150">
        <v>1.6592306322700043</v>
      </c>
      <c r="BP150">
        <v>3.6548613599371675</v>
      </c>
      <c r="BQ150">
        <v>0.91006398936763755</v>
      </c>
      <c r="BR150" s="3">
        <f t="shared" si="32"/>
        <v>3965.3378693375589</v>
      </c>
      <c r="BS150" s="3">
        <f t="shared" si="38"/>
        <v>4066.6557367426744</v>
      </c>
      <c r="BT150" s="7">
        <f t="shared" si="33"/>
        <v>0.98488353563285258</v>
      </c>
      <c r="BU150" s="8">
        <f t="shared" si="34"/>
        <v>127.64622244595883</v>
      </c>
      <c r="BV150" s="9">
        <f t="shared" si="35"/>
        <v>135.87047624264525</v>
      </c>
      <c r="BW150" s="8">
        <f t="shared" si="36"/>
        <v>1.2033358135522241</v>
      </c>
      <c r="BX150" s="8">
        <f t="shared" si="26"/>
        <v>1.1014255380953846</v>
      </c>
      <c r="BY150" s="8">
        <f t="shared" si="27"/>
        <v>0.87582289375053179</v>
      </c>
      <c r="BZ150" s="8">
        <f t="shared" si="28"/>
        <v>0.69297643893661331</v>
      </c>
      <c r="CA150" s="7">
        <f t="shared" si="37"/>
        <v>1.6071536493441274</v>
      </c>
      <c r="CB150" s="3">
        <f t="shared" si="29"/>
        <v>75.562897530165486</v>
      </c>
      <c r="CC150" s="3">
        <f t="shared" si="30"/>
        <v>4.016048764303668</v>
      </c>
      <c r="CD150" s="7">
        <f t="shared" si="31"/>
        <v>24.055055149053842</v>
      </c>
      <c r="CE150" s="6">
        <v>5.5171646619826378</v>
      </c>
      <c r="CF150" s="6">
        <v>30.721519916401768</v>
      </c>
      <c r="CG150" s="10">
        <v>-155.92017555269877</v>
      </c>
      <c r="CH150" s="5">
        <v>-650.22535392099235</v>
      </c>
      <c r="CI150" s="5">
        <v>3237.856689453125</v>
      </c>
      <c r="CJ150" s="11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  <c r="CX150" s="11"/>
      <c r="CY150" s="11"/>
      <c r="CZ150" s="11"/>
      <c r="DA150" s="11"/>
      <c r="DB150" s="11"/>
      <c r="DC150" s="11"/>
    </row>
    <row r="151" spans="1:107" x14ac:dyDescent="0.25">
      <c r="A151" t="s">
        <v>694</v>
      </c>
      <c r="B151" t="s">
        <v>396</v>
      </c>
      <c r="C151" t="s">
        <v>666</v>
      </c>
      <c r="D151" t="s">
        <v>76</v>
      </c>
      <c r="E151" s="17" t="s">
        <v>235</v>
      </c>
      <c r="F151" t="s">
        <v>97</v>
      </c>
      <c r="G151" s="6">
        <v>3.3178000000000001</v>
      </c>
      <c r="H151" s="6">
        <v>44.273800000000001</v>
      </c>
      <c r="I151" s="6">
        <v>1.1999999999999999E-3</v>
      </c>
      <c r="J151" s="6">
        <v>55.452500000000001</v>
      </c>
      <c r="K151" s="6">
        <v>0.13139999999999999</v>
      </c>
      <c r="L151" s="6">
        <v>3.5900000000000001E-2</v>
      </c>
      <c r="M151" s="6">
        <v>0</v>
      </c>
      <c r="N151" s="6">
        <v>4.4200000000000003E-2</v>
      </c>
      <c r="O151" s="6">
        <v>7.9500000000000001E-2</v>
      </c>
      <c r="P151" s="6">
        <v>4.9299999999999997E-2</v>
      </c>
      <c r="Q151" s="6">
        <v>0.90480000000000005</v>
      </c>
      <c r="R151" s="6">
        <v>-1.3970281661227497</v>
      </c>
      <c r="S151" s="6">
        <v>-2.7078702397743298E-4</v>
      </c>
      <c r="T151" s="6">
        <v>102.89320104685326</v>
      </c>
      <c r="U151" s="6">
        <v>9.6416533150888295</v>
      </c>
      <c r="V151" s="6">
        <v>4.1342786753713501E-2</v>
      </c>
      <c r="W151" s="6">
        <v>8.9586866243273524E-3</v>
      </c>
      <c r="X151" s="6">
        <v>6.6907478879878095E-3</v>
      </c>
      <c r="Y151" s="6">
        <v>1.092723071062764E-2</v>
      </c>
      <c r="Z151" s="6">
        <v>8.5138747047784333E-2</v>
      </c>
      <c r="AA151" s="6">
        <v>6.0824209841208834</v>
      </c>
      <c r="AB151" s="6">
        <v>0</v>
      </c>
      <c r="AC151" s="6">
        <v>1.0090648621357768E-2</v>
      </c>
      <c r="AD151" s="6">
        <v>1.7027521062066988</v>
      </c>
      <c r="AE151" s="6">
        <v>3.3002474636878351E-4</v>
      </c>
      <c r="AF151" s="6">
        <v>0.2969178690469324</v>
      </c>
      <c r="AG151" s="6">
        <v>9.7947115141132688</v>
      </c>
      <c r="AH151" s="6">
        <v>6.0925116327422408</v>
      </c>
      <c r="AI151" t="s">
        <v>695</v>
      </c>
      <c r="AJ151">
        <v>920.84738216881294</v>
      </c>
      <c r="AK151">
        <v>107.47814099126727</v>
      </c>
      <c r="AL151" t="s">
        <v>696</v>
      </c>
      <c r="AM151" t="s">
        <v>697</v>
      </c>
      <c r="AN151">
        <v>160.61386888500243</v>
      </c>
      <c r="AO151">
        <v>245651.90736447804</v>
      </c>
      <c r="AP151">
        <v>173.17523619774735</v>
      </c>
      <c r="AQ151">
        <v>327.55000517424241</v>
      </c>
      <c r="AR151">
        <v>396297.43223965768</v>
      </c>
      <c r="AS151">
        <v>384266.75047595118</v>
      </c>
      <c r="AT151">
        <v>10.304495161805171</v>
      </c>
      <c r="AU151">
        <v>75.300429590176151</v>
      </c>
      <c r="AV151">
        <v>94.896169255242697</v>
      </c>
      <c r="AW151">
        <v>7477.1018858238212</v>
      </c>
      <c r="AX151">
        <v>117.41842873605115</v>
      </c>
      <c r="AY151">
        <v>0.26067225920182341</v>
      </c>
      <c r="AZ151">
        <v>690.51852816980738</v>
      </c>
      <c r="BA151">
        <v>1969.9875161097536</v>
      </c>
      <c r="BB151">
        <v>268.07306642765724</v>
      </c>
      <c r="BC151">
        <v>1193.2103631130603</v>
      </c>
      <c r="BD151">
        <v>173.31651021535461</v>
      </c>
      <c r="BE151">
        <v>41.981205589660902</v>
      </c>
      <c r="BF151">
        <v>113.42556946804866</v>
      </c>
      <c r="BG151">
        <v>9.9723285000320612</v>
      </c>
      <c r="BH151">
        <v>40.840088526576146</v>
      </c>
      <c r="BI151">
        <v>4.9927780118188654</v>
      </c>
      <c r="BJ151">
        <v>9.7932035266000543</v>
      </c>
      <c r="BK151">
        <v>0.76112774445152576</v>
      </c>
      <c r="BL151">
        <v>3.5994339812161322</v>
      </c>
      <c r="BM151">
        <v>0.35088382962289033</v>
      </c>
      <c r="BN151" t="s">
        <v>698</v>
      </c>
      <c r="BO151">
        <v>1.5992749090514364</v>
      </c>
      <c r="BP151">
        <v>3.377838466702177</v>
      </c>
      <c r="BQ151">
        <v>0.74143414629985538</v>
      </c>
      <c r="BR151" s="3">
        <f t="shared" si="32"/>
        <v>4520.8226032136599</v>
      </c>
      <c r="BS151" s="3">
        <f t="shared" si="38"/>
        <v>4638.2410319497112</v>
      </c>
      <c r="BT151" s="7">
        <f t="shared" si="33"/>
        <v>0.98444755517052651</v>
      </c>
      <c r="BU151" s="8">
        <f t="shared" si="34"/>
        <v>130.32227532367691</v>
      </c>
      <c r="BV151" s="9">
        <f t="shared" si="35"/>
        <v>143.74563415196897</v>
      </c>
      <c r="BW151" s="8">
        <f t="shared" si="36"/>
        <v>1.115902302403682</v>
      </c>
      <c r="BX151" s="8">
        <f t="shared" si="26"/>
        <v>1.1077376107395493</v>
      </c>
      <c r="BY151" s="8">
        <f t="shared" si="27"/>
        <v>0.88132713288794151</v>
      </c>
      <c r="BZ151" s="8">
        <f t="shared" si="28"/>
        <v>0.67936544435565727</v>
      </c>
      <c r="CA151" s="7">
        <f t="shared" si="37"/>
        <v>1.4273244067294018</v>
      </c>
      <c r="CB151" s="3">
        <f t="shared" si="29"/>
        <v>63.679117207673173</v>
      </c>
      <c r="CC151" s="3">
        <f t="shared" si="30"/>
        <v>4.5558172408963893</v>
      </c>
      <c r="CD151" s="7">
        <f t="shared" si="31"/>
        <v>23.51765459191239</v>
      </c>
      <c r="CE151" s="6">
        <v>5.6475270891524927</v>
      </c>
      <c r="CF151" s="6">
        <v>30.909859808983988</v>
      </c>
      <c r="CG151" s="10">
        <v>-171.43651591855007</v>
      </c>
      <c r="CH151" s="5">
        <v>-545.33250103446699</v>
      </c>
      <c r="CI151" s="5">
        <v>1590.202392578125</v>
      </c>
      <c r="CJ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  <c r="CX151" s="11"/>
      <c r="CY151" s="11"/>
      <c r="CZ151" s="11"/>
      <c r="DA151" s="11"/>
      <c r="DB151" s="11"/>
      <c r="DC151" s="11"/>
    </row>
    <row r="152" spans="1:107" x14ac:dyDescent="0.25">
      <c r="A152" t="s">
        <v>699</v>
      </c>
      <c r="B152" t="s">
        <v>396</v>
      </c>
      <c r="C152" t="s">
        <v>666</v>
      </c>
      <c r="D152" t="s">
        <v>76</v>
      </c>
      <c r="E152" s="17" t="s">
        <v>77</v>
      </c>
      <c r="F152" t="s">
        <v>97</v>
      </c>
      <c r="G152" s="6">
        <v>2.9413</v>
      </c>
      <c r="H152" s="6">
        <v>42.957999999999998</v>
      </c>
      <c r="I152" s="6">
        <v>0</v>
      </c>
      <c r="J152" s="6">
        <v>55.561100000000003</v>
      </c>
      <c r="K152" s="6">
        <v>0.1288</v>
      </c>
      <c r="L152" s="6">
        <v>2.7699999999999999E-2</v>
      </c>
      <c r="M152" s="6">
        <v>0</v>
      </c>
      <c r="N152" s="6">
        <v>2.1399999999999999E-2</v>
      </c>
      <c r="O152" s="6">
        <v>0</v>
      </c>
      <c r="P152" s="6">
        <v>0</v>
      </c>
      <c r="Q152" s="6">
        <v>1.0174000000000001</v>
      </c>
      <c r="R152" s="6">
        <v>-1.2384950705337405</v>
      </c>
      <c r="S152" s="6">
        <v>0</v>
      </c>
      <c r="T152" s="6">
        <v>101.41720492946625</v>
      </c>
      <c r="U152" s="6">
        <v>9.8387594958096631</v>
      </c>
      <c r="V152" s="6">
        <v>4.1272366685602503E-2</v>
      </c>
      <c r="W152" s="6">
        <v>6.9124127992720788E-3</v>
      </c>
      <c r="X152" s="6">
        <v>0</v>
      </c>
      <c r="Y152" s="6">
        <v>0</v>
      </c>
      <c r="Z152" s="6">
        <v>9.7500203952854358E-2</v>
      </c>
      <c r="AA152" s="6">
        <v>6.0105312406922753</v>
      </c>
      <c r="AB152" s="6">
        <v>0</v>
      </c>
      <c r="AC152" s="6">
        <v>4.9756487650809171E-3</v>
      </c>
      <c r="AD152" s="6">
        <v>1.5373745044103935</v>
      </c>
      <c r="AE152" s="6">
        <v>0</v>
      </c>
      <c r="AF152" s="6">
        <v>0.46262549558960653</v>
      </c>
      <c r="AG152" s="6">
        <v>9.9844444792473919</v>
      </c>
      <c r="AH152" s="6">
        <v>6.015506889457356</v>
      </c>
      <c r="AI152" t="s">
        <v>700</v>
      </c>
      <c r="AJ152">
        <v>803.31234481863817</v>
      </c>
      <c r="AK152">
        <v>81.209894670317098</v>
      </c>
      <c r="AL152" t="s">
        <v>701</v>
      </c>
      <c r="AM152" t="s">
        <v>702</v>
      </c>
      <c r="AN152">
        <v>175.08115347730299</v>
      </c>
      <c r="AO152">
        <v>229305.4800596635</v>
      </c>
      <c r="AP152">
        <v>210.84901451840784</v>
      </c>
      <c r="AQ152">
        <v>407.75539626779022</v>
      </c>
      <c r="AR152">
        <v>397083.59486447932</v>
      </c>
      <c r="AS152">
        <v>387621.45833901764</v>
      </c>
      <c r="AT152">
        <v>9.1386450705445554</v>
      </c>
      <c r="AU152">
        <v>67.078595718642688</v>
      </c>
      <c r="AV152">
        <v>72.647589191948214</v>
      </c>
      <c r="AW152">
        <v>7668.9099200330938</v>
      </c>
      <c r="AX152">
        <v>93.057334625004856</v>
      </c>
      <c r="AY152">
        <v>0.67897467767324182</v>
      </c>
      <c r="AZ152">
        <v>612.13023527174516</v>
      </c>
      <c r="BA152">
        <v>1650.3372121076579</v>
      </c>
      <c r="BB152">
        <v>215.97943104485515</v>
      </c>
      <c r="BC152">
        <v>945.49897908082846</v>
      </c>
      <c r="BD152">
        <v>138.08379012312599</v>
      </c>
      <c r="BE152">
        <v>32.858768749343561</v>
      </c>
      <c r="BF152">
        <v>87.514109918158127</v>
      </c>
      <c r="BG152">
        <v>7.7235756135559077</v>
      </c>
      <c r="BH152">
        <v>32.495690796567168</v>
      </c>
      <c r="BI152">
        <v>3.9769480508360417</v>
      </c>
      <c r="BJ152">
        <v>7.8698494761997662</v>
      </c>
      <c r="BK152">
        <v>0.63428151732488036</v>
      </c>
      <c r="BL152">
        <v>2.9763937203823216</v>
      </c>
      <c r="BM152">
        <v>0.29783519859021895</v>
      </c>
      <c r="BN152" t="s">
        <v>703</v>
      </c>
      <c r="BO152">
        <v>1.4887518759358218</v>
      </c>
      <c r="BP152">
        <v>2.7037490403969509</v>
      </c>
      <c r="BQ152">
        <v>0.5521148457618239</v>
      </c>
      <c r="BR152" s="3">
        <f t="shared" si="32"/>
        <v>3738.3771006691713</v>
      </c>
      <c r="BS152" s="3">
        <f t="shared" si="38"/>
        <v>3831.4344352941762</v>
      </c>
      <c r="BT152" s="7">
        <f t="shared" si="33"/>
        <v>0.98502703904230604</v>
      </c>
      <c r="BU152" s="8">
        <f t="shared" si="34"/>
        <v>139.71112244245154</v>
      </c>
      <c r="BV152" s="9">
        <f t="shared" si="35"/>
        <v>145.62894867258586</v>
      </c>
      <c r="BW152" s="8">
        <f t="shared" si="36"/>
        <v>1.2483909773685991</v>
      </c>
      <c r="BX152" s="8">
        <f t="shared" si="26"/>
        <v>1.0980756645495209</v>
      </c>
      <c r="BY152" s="8">
        <f t="shared" si="27"/>
        <v>0.87982962868190062</v>
      </c>
      <c r="BZ152" s="8">
        <f t="shared" si="28"/>
        <v>0.67621800803232268</v>
      </c>
      <c r="CA152" s="7">
        <f t="shared" si="37"/>
        <v>1.2106677815818825</v>
      </c>
      <c r="CB152" s="3">
        <f t="shared" si="29"/>
        <v>82.410590749634778</v>
      </c>
      <c r="CC152" s="3">
        <f t="shared" si="30"/>
        <v>4.8970772315789484</v>
      </c>
      <c r="CD152" s="7">
        <f t="shared" si="31"/>
        <v>23.399182849633192</v>
      </c>
      <c r="CE152" s="6">
        <v>5.4398789460305306</v>
      </c>
      <c r="CF152" s="6">
        <v>31.036838311217206</v>
      </c>
      <c r="CG152" s="10">
        <v>-158.9125938769522</v>
      </c>
      <c r="CH152" s="5">
        <v>-524.68449251645507</v>
      </c>
      <c r="CI152" s="5">
        <v>2213.3103637695313</v>
      </c>
      <c r="CJ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  <c r="CX152" s="11"/>
      <c r="CY152" s="11"/>
      <c r="CZ152" s="11"/>
      <c r="DA152" s="11"/>
      <c r="DB152" s="11"/>
      <c r="DC152" s="11"/>
    </row>
    <row r="153" spans="1:107" x14ac:dyDescent="0.25">
      <c r="A153" t="s">
        <v>704</v>
      </c>
      <c r="B153" t="s">
        <v>396</v>
      </c>
      <c r="C153" t="s">
        <v>666</v>
      </c>
      <c r="D153" t="s">
        <v>76</v>
      </c>
      <c r="E153" s="17" t="s">
        <v>235</v>
      </c>
      <c r="F153" t="s">
        <v>97</v>
      </c>
      <c r="G153" s="6">
        <v>3.0344000000000002</v>
      </c>
      <c r="H153" s="6">
        <v>42.824100000000001</v>
      </c>
      <c r="I153" s="6">
        <v>0</v>
      </c>
      <c r="J153" s="6">
        <v>55.588700000000003</v>
      </c>
      <c r="K153" s="6">
        <v>9.7299999999999998E-2</v>
      </c>
      <c r="L153" s="6">
        <v>2.9399999999999999E-2</v>
      </c>
      <c r="M153" s="6">
        <v>0</v>
      </c>
      <c r="N153" s="6">
        <v>5.79E-2</v>
      </c>
      <c r="O153" s="6">
        <v>5.3100000000000001E-2</v>
      </c>
      <c r="P153" s="6">
        <v>0</v>
      </c>
      <c r="Q153" s="6">
        <v>0.97389999999999999</v>
      </c>
      <c r="R153" s="6">
        <v>-1.2776967470260028</v>
      </c>
      <c r="S153" s="6">
        <v>0</v>
      </c>
      <c r="T153" s="6">
        <v>101.38130325297401</v>
      </c>
      <c r="U153" s="6">
        <v>9.8540291780837368</v>
      </c>
      <c r="V153" s="6">
        <v>3.1211465974547867E-2</v>
      </c>
      <c r="W153" s="6">
        <v>7.3366402995884159E-3</v>
      </c>
      <c r="X153" s="6">
        <v>0</v>
      </c>
      <c r="Y153" s="6">
        <v>7.4410538963085443E-3</v>
      </c>
      <c r="Z153" s="6">
        <v>9.342991928153159E-2</v>
      </c>
      <c r="AA153" s="6">
        <v>5.9981160840623522</v>
      </c>
      <c r="AB153" s="6">
        <v>0</v>
      </c>
      <c r="AC153" s="6">
        <v>1.3476351278229414E-2</v>
      </c>
      <c r="AD153" s="6">
        <v>1.5877093348699827</v>
      </c>
      <c r="AE153" s="6">
        <v>0</v>
      </c>
      <c r="AF153" s="6">
        <v>0.41229066513001733</v>
      </c>
      <c r="AG153" s="6">
        <v>9.9934482575357126</v>
      </c>
      <c r="AH153" s="6">
        <v>6.0115924353405816</v>
      </c>
      <c r="AI153" t="s">
        <v>705</v>
      </c>
      <c r="AJ153">
        <v>805.31173522353515</v>
      </c>
      <c r="AK153">
        <v>37.01429060502717</v>
      </c>
      <c r="AL153" t="s">
        <v>706</v>
      </c>
      <c r="AM153" t="s">
        <v>707</v>
      </c>
      <c r="AN153">
        <v>175.44585037102269</v>
      </c>
      <c r="AO153">
        <v>233754.00923412543</v>
      </c>
      <c r="AP153">
        <v>272.65657283900498</v>
      </c>
      <c r="AQ153">
        <v>507.79536973640455</v>
      </c>
      <c r="AR153">
        <v>397298.00285306707</v>
      </c>
      <c r="AS153">
        <v>388300.88356125948</v>
      </c>
      <c r="AT153">
        <v>8.6686642658393822</v>
      </c>
      <c r="AU153">
        <v>49.514221356314017</v>
      </c>
      <c r="AV153">
        <v>34.487725400078723</v>
      </c>
      <c r="AW153">
        <v>7714.7545277140662</v>
      </c>
      <c r="AX153">
        <v>111.04811382940244</v>
      </c>
      <c r="AY153">
        <v>0.18040560584002791</v>
      </c>
      <c r="AZ153">
        <v>705.46950510126635</v>
      </c>
      <c r="BA153">
        <v>1853.8486314940606</v>
      </c>
      <c r="BB153">
        <v>247.18918540510296</v>
      </c>
      <c r="BC153">
        <v>1061.7094074022771</v>
      </c>
      <c r="BD153">
        <v>155.36167145615926</v>
      </c>
      <c r="BE153">
        <v>37.388293171264117</v>
      </c>
      <c r="BF153">
        <v>101.2488538729344</v>
      </c>
      <c r="BG153">
        <v>9.1305378103167811</v>
      </c>
      <c r="BH153">
        <v>38.519861876578759</v>
      </c>
      <c r="BI153">
        <v>4.6977230410636555</v>
      </c>
      <c r="BJ153">
        <v>9.2265692557709436</v>
      </c>
      <c r="BK153">
        <v>0.76889864889876636</v>
      </c>
      <c r="BL153">
        <v>3.4692781627303098</v>
      </c>
      <c r="BM153">
        <v>0.36309088389637983</v>
      </c>
      <c r="BN153" t="s">
        <v>708</v>
      </c>
      <c r="BO153">
        <v>1.3932934996767552</v>
      </c>
      <c r="BP153">
        <v>2.8289104006953685</v>
      </c>
      <c r="BQ153">
        <v>0.42950465646595759</v>
      </c>
      <c r="BR153" s="3">
        <f t="shared" si="32"/>
        <v>4228.3915075823206</v>
      </c>
      <c r="BS153" s="3">
        <f t="shared" si="38"/>
        <v>4339.4396214117232</v>
      </c>
      <c r="BT153" s="7">
        <f t="shared" si="33"/>
        <v>0.98434961389914111</v>
      </c>
      <c r="BU153" s="8">
        <f t="shared" si="34"/>
        <v>138.13910982541128</v>
      </c>
      <c r="BV153" s="9">
        <f t="shared" si="35"/>
        <v>140.34616494598592</v>
      </c>
      <c r="BW153" s="8">
        <f t="shared" si="36"/>
        <v>1.2812693406349744</v>
      </c>
      <c r="BX153" s="8">
        <f t="shared" si="26"/>
        <v>1.0740094468333881</v>
      </c>
      <c r="BY153" s="8">
        <f t="shared" si="27"/>
        <v>0.87745797527562375</v>
      </c>
      <c r="BZ153" s="8">
        <f t="shared" si="28"/>
        <v>0.68223809532162549</v>
      </c>
      <c r="CA153" s="7">
        <f t="shared" si="37"/>
        <v>0.74754867573631212</v>
      </c>
      <c r="CB153" s="3">
        <f t="shared" si="29"/>
        <v>69.472179775748828</v>
      </c>
      <c r="CC153" s="3">
        <f t="shared" si="30"/>
        <v>6.5864487336928024</v>
      </c>
      <c r="CD153" s="7">
        <f t="shared" si="31"/>
        <v>23.638710255736786</v>
      </c>
      <c r="CE153" s="6">
        <v>5.5921568029683781</v>
      </c>
      <c r="CF153" s="6">
        <v>30.69813362354731</v>
      </c>
      <c r="CG153" s="10">
        <v>-156.36869233343975</v>
      </c>
      <c r="CH153" s="5">
        <v>-481.39901919603653</v>
      </c>
      <c r="CI153" s="5">
        <v>2437.6755981445313</v>
      </c>
      <c r="CJ153" s="11"/>
      <c r="CK153" s="11"/>
      <c r="CL153" s="11"/>
      <c r="CM153" s="11"/>
      <c r="CN153" s="11"/>
      <c r="CO153" s="11"/>
      <c r="CP153" s="11"/>
      <c r="CQ153" s="11"/>
      <c r="CR153" s="11"/>
      <c r="CS153" s="11"/>
      <c r="CT153" s="11"/>
      <c r="CU153" s="11"/>
      <c r="CV153" s="11"/>
      <c r="CW153" s="11"/>
      <c r="CX153" s="11"/>
      <c r="CY153" s="11"/>
      <c r="CZ153" s="11"/>
      <c r="DA153" s="11"/>
      <c r="DB153" s="11"/>
      <c r="DC153" s="11"/>
    </row>
    <row r="154" spans="1:107" x14ac:dyDescent="0.25">
      <c r="A154" t="s">
        <v>709</v>
      </c>
      <c r="B154" t="s">
        <v>396</v>
      </c>
      <c r="C154" t="s">
        <v>666</v>
      </c>
      <c r="D154" t="s">
        <v>68</v>
      </c>
      <c r="E154" s="17" t="s">
        <v>235</v>
      </c>
      <c r="F154" t="s">
        <v>97</v>
      </c>
      <c r="G154" s="6">
        <v>2.8961999999999999</v>
      </c>
      <c r="H154" s="6">
        <v>43.210500000000003</v>
      </c>
      <c r="I154" s="6">
        <v>3.0700000000000002E-2</v>
      </c>
      <c r="J154" s="6">
        <v>55.085500000000003</v>
      </c>
      <c r="K154" s="6">
        <v>9.7299999999999998E-2</v>
      </c>
      <c r="L154" s="6">
        <v>4.53E-2</v>
      </c>
      <c r="M154" s="6">
        <v>0</v>
      </c>
      <c r="N154" s="6">
        <v>1.35E-2</v>
      </c>
      <c r="O154" s="6">
        <v>0</v>
      </c>
      <c r="P154" s="6">
        <v>0.1153</v>
      </c>
      <c r="Q154" s="6">
        <v>0.91</v>
      </c>
      <c r="R154" s="6">
        <v>-1.2195047847141804</v>
      </c>
      <c r="S154" s="6">
        <v>-6.9276346967559943E-3</v>
      </c>
      <c r="T154" s="6">
        <v>101.17796758058907</v>
      </c>
      <c r="U154" s="6">
        <v>9.752448160134966</v>
      </c>
      <c r="V154" s="6">
        <v>3.1171894381566524E-2</v>
      </c>
      <c r="W154" s="6">
        <v>1.1304415155488275E-2</v>
      </c>
      <c r="X154" s="6">
        <v>1.5933200724461225E-2</v>
      </c>
      <c r="Y154" s="6">
        <v>0</v>
      </c>
      <c r="Z154" s="6">
        <v>8.7189066653731176E-2</v>
      </c>
      <c r="AA154" s="6">
        <v>6.0445634709666667</v>
      </c>
      <c r="AB154" s="6">
        <v>0</v>
      </c>
      <c r="AC154" s="6">
        <v>3.138170648923801E-3</v>
      </c>
      <c r="AD154" s="6">
        <v>1.5134767238457794</v>
      </c>
      <c r="AE154" s="6">
        <v>8.597053097707457E-3</v>
      </c>
      <c r="AF154" s="6">
        <v>0.47792622305651317</v>
      </c>
      <c r="AG154" s="6">
        <v>9.8980467370502137</v>
      </c>
      <c r="AH154" s="6">
        <v>6.0477016416155909</v>
      </c>
      <c r="AI154" t="s">
        <v>710</v>
      </c>
      <c r="AJ154">
        <v>926.01634415283945</v>
      </c>
      <c r="AK154">
        <v>168.92502999954954</v>
      </c>
      <c r="AL154" t="s">
        <v>711</v>
      </c>
      <c r="AM154" t="s">
        <v>712</v>
      </c>
      <c r="AN154">
        <v>160.70549341504903</v>
      </c>
      <c r="AO154">
        <v>224830.10091872935</v>
      </c>
      <c r="AP154">
        <v>139.98465988406267</v>
      </c>
      <c r="AQ154">
        <v>431.21918989253135</v>
      </c>
      <c r="AR154">
        <v>393724.53637660487</v>
      </c>
      <c r="AS154">
        <v>391877.96214419551</v>
      </c>
      <c r="AT154">
        <v>8.7831124638330653</v>
      </c>
      <c r="AU154">
        <v>90.92598407198146</v>
      </c>
      <c r="AV154">
        <v>162.71712502552037</v>
      </c>
      <c r="AW154">
        <v>7298.6300984045029</v>
      </c>
      <c r="AX154">
        <v>95.657309527949423</v>
      </c>
      <c r="AY154">
        <v>1.128220571434341</v>
      </c>
      <c r="AZ154">
        <v>591.43110324167981</v>
      </c>
      <c r="BA154">
        <v>1655.1475543069605</v>
      </c>
      <c r="BB154">
        <v>222.57202466057382</v>
      </c>
      <c r="BC154">
        <v>983.77066632431729</v>
      </c>
      <c r="BD154">
        <v>144.87761404646773</v>
      </c>
      <c r="BE154">
        <v>34.100364926521529</v>
      </c>
      <c r="BF154">
        <v>89.534819362493977</v>
      </c>
      <c r="BG154">
        <v>7.9553573299103526</v>
      </c>
      <c r="BH154">
        <v>33.421032528221204</v>
      </c>
      <c r="BI154">
        <v>4.147420651293233</v>
      </c>
      <c r="BJ154">
        <v>8.2904830920708772</v>
      </c>
      <c r="BK154">
        <v>0.69591549216968329</v>
      </c>
      <c r="BL154">
        <v>3.2081121472393752</v>
      </c>
      <c r="BM154">
        <v>0.3436973936515873</v>
      </c>
      <c r="BN154" t="s">
        <v>713</v>
      </c>
      <c r="BO154">
        <v>1.5008603783555303</v>
      </c>
      <c r="BP154">
        <v>3.0198110182916422</v>
      </c>
      <c r="BQ154">
        <v>0.69224126795983754</v>
      </c>
      <c r="BR154" s="3">
        <f t="shared" si="32"/>
        <v>3779.4961655035709</v>
      </c>
      <c r="BS154" s="3">
        <f t="shared" si="38"/>
        <v>3875.1534750315204</v>
      </c>
      <c r="BT154" s="7">
        <f t="shared" si="33"/>
        <v>0.98463762996652759</v>
      </c>
      <c r="BU154" s="8">
        <f t="shared" si="34"/>
        <v>125.2368537577899</v>
      </c>
      <c r="BV154" s="9">
        <f t="shared" si="35"/>
        <v>135.50414382102713</v>
      </c>
      <c r="BW154" s="8">
        <f t="shared" si="36"/>
        <v>1.1592527785604529</v>
      </c>
      <c r="BX154" s="8">
        <f t="shared" si="26"/>
        <v>1.1036644020189206</v>
      </c>
      <c r="BY154" s="8">
        <f t="shared" si="27"/>
        <v>0.88129253162440024</v>
      </c>
      <c r="BZ154" s="8">
        <f t="shared" si="28"/>
        <v>0.670022972292454</v>
      </c>
      <c r="CA154" s="7">
        <f t="shared" si="37"/>
        <v>1.8578300991036865</v>
      </c>
      <c r="CB154" s="3">
        <f t="shared" si="29"/>
        <v>76.299763545743133</v>
      </c>
      <c r="CC154" s="3">
        <f t="shared" si="30"/>
        <v>4.3623678016070633</v>
      </c>
      <c r="CD154" s="7">
        <f t="shared" si="31"/>
        <v>23.064289246407142</v>
      </c>
      <c r="CE154" s="6">
        <v>5.4838581915814286</v>
      </c>
      <c r="CF154" s="6">
        <v>30.49725000766518</v>
      </c>
      <c r="CG154" s="10">
        <v>-156.22030819110739</v>
      </c>
      <c r="CH154" s="5">
        <v>-682.71768380788853</v>
      </c>
      <c r="CI154" s="5">
        <v>2555.1144714355469</v>
      </c>
      <c r="CJ154" s="11"/>
      <c r="CK154" s="11"/>
      <c r="CL154" s="11"/>
      <c r="CM154" s="11"/>
      <c r="CN154" s="11"/>
      <c r="CO154" s="11"/>
      <c r="CP154" s="11"/>
      <c r="CQ154" s="11"/>
      <c r="CR154" s="11"/>
      <c r="CS154" s="11"/>
      <c r="CT154" s="11"/>
      <c r="CU154" s="11"/>
      <c r="CV154" s="11"/>
      <c r="CW154" s="11"/>
      <c r="CX154" s="11"/>
      <c r="CY154" s="11"/>
      <c r="CZ154" s="11"/>
      <c r="DA154" s="11"/>
      <c r="DB154" s="11"/>
      <c r="DC154" s="11"/>
    </row>
    <row r="155" spans="1:107" x14ac:dyDescent="0.25">
      <c r="A155" t="s">
        <v>714</v>
      </c>
      <c r="B155" t="s">
        <v>396</v>
      </c>
      <c r="C155" t="s">
        <v>666</v>
      </c>
      <c r="D155" t="s">
        <v>76</v>
      </c>
      <c r="E155" s="17" t="s">
        <v>235</v>
      </c>
      <c r="F155" t="s">
        <v>97</v>
      </c>
      <c r="G155" s="6">
        <v>2.7627000000000002</v>
      </c>
      <c r="H155" s="6">
        <v>41.957700000000003</v>
      </c>
      <c r="I155" s="6">
        <v>0</v>
      </c>
      <c r="J155" s="6">
        <v>54.778100000000002</v>
      </c>
      <c r="K155" s="6">
        <v>0.14280000000000001</v>
      </c>
      <c r="L155" s="6">
        <v>5.7599999999999998E-2</v>
      </c>
      <c r="M155" s="6">
        <v>0</v>
      </c>
      <c r="N155" s="6">
        <v>1.55E-2</v>
      </c>
      <c r="O155" s="6">
        <v>0.1196</v>
      </c>
      <c r="P155" s="6">
        <v>0</v>
      </c>
      <c r="Q155" s="6">
        <v>0.86709999999999998</v>
      </c>
      <c r="R155" s="6">
        <v>-1.1632918544057269</v>
      </c>
      <c r="S155" s="6">
        <v>0</v>
      </c>
      <c r="T155" s="6">
        <v>99.537908145594272</v>
      </c>
      <c r="U155" s="6">
        <v>9.8897295199027333</v>
      </c>
      <c r="V155" s="6">
        <v>4.6653008803425496E-2</v>
      </c>
      <c r="W155" s="6">
        <v>1.4373825893071183E-2</v>
      </c>
      <c r="X155" s="6">
        <v>0</v>
      </c>
      <c r="Y155" s="6">
        <v>1.7069516984053103E-2</v>
      </c>
      <c r="Z155" s="6">
        <v>8.4720969574002325E-2</v>
      </c>
      <c r="AA155" s="6">
        <v>5.9853343914085562</v>
      </c>
      <c r="AB155" s="6">
        <v>0</v>
      </c>
      <c r="AC155" s="6">
        <v>3.6743081884648438E-3</v>
      </c>
      <c r="AD155" s="6">
        <v>1.4722515475712177</v>
      </c>
      <c r="AE155" s="6">
        <v>0</v>
      </c>
      <c r="AF155" s="6">
        <v>0.52774845242878232</v>
      </c>
      <c r="AG155" s="6">
        <v>10.052546841157284</v>
      </c>
      <c r="AH155" s="6">
        <v>5.9890086995970213</v>
      </c>
      <c r="AI155" t="s">
        <v>715</v>
      </c>
      <c r="AJ155">
        <v>1063.9736879354093</v>
      </c>
      <c r="AK155">
        <v>184.9642202571512</v>
      </c>
      <c r="AL155" t="s">
        <v>716</v>
      </c>
      <c r="AM155" t="s">
        <v>717</v>
      </c>
      <c r="AN155">
        <v>147.48009497654496</v>
      </c>
      <c r="AO155">
        <v>229310.31111002868</v>
      </c>
      <c r="AP155">
        <v>170.03403787498061</v>
      </c>
      <c r="AQ155">
        <v>412.78116380320705</v>
      </c>
      <c r="AR155">
        <v>391508.98716119828</v>
      </c>
      <c r="AS155">
        <v>389268.93460748496</v>
      </c>
      <c r="AT155">
        <v>9.1367249149960568</v>
      </c>
      <c r="AU155">
        <v>99.9178901071447</v>
      </c>
      <c r="AV155">
        <v>182.67435016628068</v>
      </c>
      <c r="AW155">
        <v>7576.6444695654172</v>
      </c>
      <c r="AX155">
        <v>104.79982793661495</v>
      </c>
      <c r="AY155">
        <v>0.61025538440150306</v>
      </c>
      <c r="AZ155">
        <v>646.49577227179589</v>
      </c>
      <c r="BA155">
        <v>1799.6355821252075</v>
      </c>
      <c r="BB155">
        <v>242.485347500687</v>
      </c>
      <c r="BC155">
        <v>1093.6524938645266</v>
      </c>
      <c r="BD155">
        <v>162.11975546361339</v>
      </c>
      <c r="BE155">
        <v>38.70247912030888</v>
      </c>
      <c r="BF155">
        <v>103.12520399667766</v>
      </c>
      <c r="BG155">
        <v>8.89352774384278</v>
      </c>
      <c r="BH155">
        <v>36.443972372637397</v>
      </c>
      <c r="BI155">
        <v>4.4228895801871158</v>
      </c>
      <c r="BJ155">
        <v>8.7936601419410483</v>
      </c>
      <c r="BK155">
        <v>0.7176839967956804</v>
      </c>
      <c r="BL155">
        <v>3.3921990833786322</v>
      </c>
      <c r="BM155">
        <v>0.35620869193369653</v>
      </c>
      <c r="BN155">
        <v>1.1140113759631786E-2</v>
      </c>
      <c r="BO155">
        <v>1.7930762161454976</v>
      </c>
      <c r="BP155">
        <v>4.1600702729578156</v>
      </c>
      <c r="BQ155">
        <v>1.0972006609017977</v>
      </c>
      <c r="BR155" s="3">
        <f t="shared" si="32"/>
        <v>4149.2367759535346</v>
      </c>
      <c r="BS155" s="3">
        <f t="shared" si="38"/>
        <v>4254.0366038901493</v>
      </c>
      <c r="BT155" s="7">
        <f t="shared" si="33"/>
        <v>0.98481163042419173</v>
      </c>
      <c r="BU155" s="8">
        <f t="shared" si="34"/>
        <v>129.46783532096148</v>
      </c>
      <c r="BV155" s="9">
        <f t="shared" si="35"/>
        <v>139.33770093932301</v>
      </c>
      <c r="BW155" s="8">
        <f t="shared" si="36"/>
        <v>1.1398670391833445</v>
      </c>
      <c r="BX155" s="8">
        <f t="shared" si="26"/>
        <v>1.0996302107192175</v>
      </c>
      <c r="BY155" s="8">
        <f t="shared" si="27"/>
        <v>0.88104094338596917</v>
      </c>
      <c r="BZ155" s="8">
        <f t="shared" si="28"/>
        <v>0.68259655942666975</v>
      </c>
      <c r="CA155" s="7">
        <f t="shared" si="37"/>
        <v>1.8511621898621857</v>
      </c>
      <c r="CB155" s="3">
        <f t="shared" si="29"/>
        <v>72.29634455266401</v>
      </c>
      <c r="CC155" s="3">
        <f t="shared" si="30"/>
        <v>3.7915309580096515</v>
      </c>
      <c r="CD155" s="7">
        <f t="shared" si="31"/>
        <v>23.694877757310248</v>
      </c>
      <c r="CE155" s="6">
        <v>5.5655276894650143</v>
      </c>
      <c r="CF155" s="6">
        <v>30.771024970019468</v>
      </c>
      <c r="CG155" s="10">
        <v>-163.71243954129807</v>
      </c>
      <c r="CH155" s="5">
        <v>-665.62256986086868</v>
      </c>
      <c r="CI155" s="5">
        <v>4275.3409118652344</v>
      </c>
      <c r="CJ155" s="11"/>
      <c r="CK155" s="11"/>
      <c r="CL155" s="11"/>
      <c r="CM155" s="11"/>
      <c r="CN155" s="11"/>
      <c r="CO155" s="11"/>
      <c r="CP155" s="11"/>
      <c r="CQ155" s="11"/>
      <c r="CR155" s="11"/>
      <c r="CS155" s="11"/>
      <c r="CT155" s="11"/>
      <c r="CU155" s="11"/>
      <c r="CV155" s="11"/>
      <c r="CW155" s="11"/>
      <c r="CX155" s="11"/>
      <c r="CY155" s="11"/>
      <c r="CZ155" s="11"/>
      <c r="DA155" s="11"/>
      <c r="DB155" s="11"/>
      <c r="DC155" s="11"/>
    </row>
    <row r="156" spans="1:107" x14ac:dyDescent="0.25">
      <c r="A156" t="s">
        <v>718</v>
      </c>
      <c r="B156" t="s">
        <v>396</v>
      </c>
      <c r="C156" t="s">
        <v>666</v>
      </c>
      <c r="D156" t="s">
        <v>79</v>
      </c>
      <c r="E156" s="17" t="s">
        <v>80</v>
      </c>
      <c r="F156" t="s">
        <v>97</v>
      </c>
      <c r="G156" s="6">
        <v>2.8285999999999998</v>
      </c>
      <c r="H156" s="6">
        <v>42.252899999999997</v>
      </c>
      <c r="I156" s="6">
        <v>3.1199999999999999E-2</v>
      </c>
      <c r="J156" s="6">
        <v>54.4499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6">
        <v>-1.191040409516791</v>
      </c>
      <c r="S156" s="6">
        <v>-7.0404626234132567E-3</v>
      </c>
      <c r="T156" s="6">
        <v>98.364519127859808</v>
      </c>
      <c r="U156" s="6">
        <v>9.8703168332572186</v>
      </c>
      <c r="V156" s="6">
        <v>0</v>
      </c>
      <c r="W156" s="6">
        <v>0</v>
      </c>
      <c r="X156" s="6">
        <v>0</v>
      </c>
      <c r="Y156" s="6">
        <v>0</v>
      </c>
      <c r="Z156" s="6">
        <v>0</v>
      </c>
      <c r="AA156" s="6">
        <v>6.0518732666971111</v>
      </c>
      <c r="AB156" s="6">
        <v>0</v>
      </c>
      <c r="AC156" s="6">
        <v>0</v>
      </c>
      <c r="AD156" s="6">
        <v>1.5134789550447598</v>
      </c>
      <c r="AE156" s="6">
        <v>8.9458884818210248E-3</v>
      </c>
      <c r="AF156" s="6">
        <v>0.47757515647341914</v>
      </c>
      <c r="AG156" s="6">
        <v>9.8703168332572186</v>
      </c>
      <c r="AH156" s="6">
        <v>6.0518732666971111</v>
      </c>
      <c r="AI156" t="s">
        <v>719</v>
      </c>
      <c r="AJ156">
        <v>836.26857465156468</v>
      </c>
      <c r="AK156">
        <v>52.413102924530968</v>
      </c>
      <c r="AL156" t="s">
        <v>720</v>
      </c>
      <c r="AM156" t="s">
        <v>721</v>
      </c>
      <c r="AN156" t="s">
        <v>722</v>
      </c>
      <c r="AO156">
        <v>212109.40392474635</v>
      </c>
      <c r="AP156" t="s">
        <v>723</v>
      </c>
      <c r="AQ156" t="s">
        <v>724</v>
      </c>
      <c r="AR156">
        <v>389150.49928673328</v>
      </c>
      <c r="AS156">
        <v>382857.72166363872</v>
      </c>
      <c r="AT156">
        <v>8.1672775291374631</v>
      </c>
      <c r="AU156">
        <v>66.937547202281749</v>
      </c>
      <c r="AV156">
        <v>48.457934555537328</v>
      </c>
      <c r="AW156">
        <v>6910.9752499510323</v>
      </c>
      <c r="AX156">
        <v>107.25581053542459</v>
      </c>
      <c r="AY156">
        <v>0.11767544638168555</v>
      </c>
      <c r="AZ156">
        <v>626.5711212812721</v>
      </c>
      <c r="BA156">
        <v>1778.0755944495584</v>
      </c>
      <c r="BB156">
        <v>251.34303691937279</v>
      </c>
      <c r="BC156">
        <v>1136.5631125657478</v>
      </c>
      <c r="BD156">
        <v>171.29324036205577</v>
      </c>
      <c r="BE156">
        <v>40.960554071663168</v>
      </c>
      <c r="BF156">
        <v>109.89001541244944</v>
      </c>
      <c r="BG156">
        <v>9.3908785955214604</v>
      </c>
      <c r="BH156">
        <v>38.080382346013089</v>
      </c>
      <c r="BI156">
        <v>4.8478977946253883</v>
      </c>
      <c r="BJ156">
        <v>8.6882171187358654</v>
      </c>
      <c r="BK156">
        <v>0.65718681828991643</v>
      </c>
      <c r="BL156">
        <v>3.1829732557961385</v>
      </c>
      <c r="BM156">
        <v>0.31652467765805631</v>
      </c>
      <c r="BN156" t="s">
        <v>725</v>
      </c>
      <c r="BO156">
        <v>1.4729725066255712</v>
      </c>
      <c r="BP156">
        <v>1.670821965613233</v>
      </c>
      <c r="BQ156">
        <v>0.12333244479602336</v>
      </c>
      <c r="BR156" s="3">
        <f t="shared" si="32"/>
        <v>4179.8607356687598</v>
      </c>
      <c r="BS156" s="3">
        <f t="shared" si="38"/>
        <v>4287.1165462041845</v>
      </c>
      <c r="BT156" s="7">
        <f t="shared" si="33"/>
        <v>0.98440999240702831</v>
      </c>
      <c r="BU156" s="8">
        <f t="shared" si="34"/>
        <v>133.72571073140728</v>
      </c>
      <c r="BV156" s="9">
        <f t="shared" si="35"/>
        <v>146.71774144039611</v>
      </c>
      <c r="BW156" s="8">
        <f t="shared" si="36"/>
        <v>1.0630279208544584</v>
      </c>
      <c r="BX156" s="8">
        <f t="shared" si="26"/>
        <v>1.0839750628496856</v>
      </c>
      <c r="BY156" s="8">
        <f t="shared" si="27"/>
        <v>0.87876809251433163</v>
      </c>
      <c r="BZ156" s="8">
        <f t="shared" si="28"/>
        <v>0.64882494913949995</v>
      </c>
      <c r="CA156" s="7">
        <f t="shared" si="37"/>
        <v>0.78301499106534822</v>
      </c>
      <c r="CB156" s="3">
        <f t="shared" si="29"/>
        <v>64.434506768922006</v>
      </c>
      <c r="CC156" s="3">
        <f t="shared" si="30"/>
        <v>13.547302726193147</v>
      </c>
      <c r="CD156" s="7">
        <f t="shared" si="31"/>
        <v>22.124189716691948</v>
      </c>
      <c r="CE156" s="6">
        <v>5.5699716125163699</v>
      </c>
      <c r="CF156" s="6">
        <v>31.097693770868666</v>
      </c>
      <c r="CG156" s="10">
        <v>-182.0133250951726</v>
      </c>
      <c r="CH156" s="5">
        <v>-565.09895363661053</v>
      </c>
      <c r="CI156" s="5">
        <v>3495.1627807617188</v>
      </c>
      <c r="CJ156" s="11"/>
      <c r="CK156" s="11"/>
      <c r="CL156" s="11"/>
      <c r="CM156" s="11"/>
      <c r="CN156" s="11"/>
      <c r="CO156" s="11"/>
      <c r="CP156" s="11"/>
      <c r="CQ156" s="11"/>
      <c r="CR156" s="11"/>
      <c r="CS156" s="11"/>
      <c r="CT156" s="11"/>
      <c r="CU156" s="11"/>
      <c r="CV156" s="11"/>
      <c r="CW156" s="11"/>
      <c r="CX156" s="11"/>
      <c r="CY156" s="11"/>
      <c r="CZ156" s="11"/>
      <c r="DA156" s="11"/>
      <c r="DB156" s="11"/>
      <c r="DC156" s="11"/>
    </row>
    <row r="157" spans="1:107" x14ac:dyDescent="0.25">
      <c r="A157" t="s">
        <v>726</v>
      </c>
      <c r="B157" t="s">
        <v>396</v>
      </c>
      <c r="C157" t="s">
        <v>666</v>
      </c>
      <c r="D157" t="s">
        <v>68</v>
      </c>
      <c r="E157" s="17" t="s">
        <v>235</v>
      </c>
      <c r="F157" t="s">
        <v>97</v>
      </c>
      <c r="G157" s="6">
        <v>2.9626999999999999</v>
      </c>
      <c r="H157" s="6">
        <v>42.246899999999997</v>
      </c>
      <c r="I157" s="6">
        <v>3.2000000000000002E-3</v>
      </c>
      <c r="J157" s="6">
        <v>55.377000000000002</v>
      </c>
      <c r="K157" s="6">
        <v>0.1009</v>
      </c>
      <c r="L157" s="6">
        <v>7.9100000000000004E-2</v>
      </c>
      <c r="M157" s="6">
        <v>0</v>
      </c>
      <c r="N157" s="6">
        <v>4.1700000000000001E-2</v>
      </c>
      <c r="O157" s="6">
        <v>2.6599999999999999E-2</v>
      </c>
      <c r="P157" s="6">
        <v>0</v>
      </c>
      <c r="Q157" s="6">
        <v>0.86219999999999997</v>
      </c>
      <c r="R157" s="6">
        <v>-1.2475059822086534</v>
      </c>
      <c r="S157" s="6">
        <v>-7.2209873060648808E-4</v>
      </c>
      <c r="T157" s="6">
        <v>100.45207191906074</v>
      </c>
      <c r="U157" s="6">
        <v>9.9151675905088368</v>
      </c>
      <c r="V157" s="6">
        <v>3.2691571819153553E-2</v>
      </c>
      <c r="W157" s="6">
        <v>1.9739056044130742E-2</v>
      </c>
      <c r="X157" s="6">
        <v>0</v>
      </c>
      <c r="Y157" s="6">
        <v>3.7649990787916843E-3</v>
      </c>
      <c r="Z157" s="6">
        <v>8.3545475443475709E-2</v>
      </c>
      <c r="AA157" s="6">
        <v>5.9767456941461532</v>
      </c>
      <c r="AB157" s="6">
        <v>0</v>
      </c>
      <c r="AC157" s="6">
        <v>9.8033187261402505E-3</v>
      </c>
      <c r="AD157" s="6">
        <v>1.565774278682464</v>
      </c>
      <c r="AE157" s="6">
        <v>9.0626559285204985E-4</v>
      </c>
      <c r="AF157" s="6">
        <v>0.43331945572468394</v>
      </c>
      <c r="AG157" s="6">
        <v>10.054908692894388</v>
      </c>
      <c r="AH157" s="6">
        <v>5.9865490128722936</v>
      </c>
      <c r="AI157" t="s">
        <v>727</v>
      </c>
      <c r="AJ157">
        <v>1113.6819949636765</v>
      </c>
      <c r="AK157">
        <v>281.82659682074666</v>
      </c>
      <c r="AL157" t="s">
        <v>728</v>
      </c>
      <c r="AM157" t="s">
        <v>729</v>
      </c>
      <c r="AN157">
        <v>190.99364286950322</v>
      </c>
      <c r="AO157">
        <v>225813.4767119168</v>
      </c>
      <c r="AP157">
        <v>137.51648208457115</v>
      </c>
      <c r="AQ157">
        <v>403.61214570032405</v>
      </c>
      <c r="AR157">
        <v>395797.14693295292</v>
      </c>
      <c r="AS157">
        <v>395514.68006087776</v>
      </c>
      <c r="AT157">
        <v>9.334166272187975</v>
      </c>
      <c r="AU157">
        <v>117.30755953818874</v>
      </c>
      <c r="AV157">
        <v>252.64095349556479</v>
      </c>
      <c r="AW157">
        <v>6926.4351641291696</v>
      </c>
      <c r="AX157">
        <v>89.211555524434587</v>
      </c>
      <c r="AY157">
        <v>1.314718223093081</v>
      </c>
      <c r="AZ157">
        <v>541.06474559580272</v>
      </c>
      <c r="BA157">
        <v>1553.7694629686457</v>
      </c>
      <c r="BB157">
        <v>210.86154023319102</v>
      </c>
      <c r="BC157">
        <v>921.81596149674931</v>
      </c>
      <c r="BD157">
        <v>136.29080878044388</v>
      </c>
      <c r="BE157">
        <v>32.404431698460535</v>
      </c>
      <c r="BF157">
        <v>84.74309414219772</v>
      </c>
      <c r="BG157">
        <v>7.5849749804875302</v>
      </c>
      <c r="BH157">
        <v>31.095424676463246</v>
      </c>
      <c r="BI157">
        <v>3.8724007726032759</v>
      </c>
      <c r="BJ157">
        <v>7.6838537033641785</v>
      </c>
      <c r="BK157">
        <v>0.63774016906215747</v>
      </c>
      <c r="BL157">
        <v>2.9474406294099054</v>
      </c>
      <c r="BM157">
        <v>0.30469368659641555</v>
      </c>
      <c r="BN157" t="s">
        <v>730</v>
      </c>
      <c r="BO157">
        <v>1.7846994757987231</v>
      </c>
      <c r="BP157">
        <v>3.5672800342020325</v>
      </c>
      <c r="BQ157">
        <v>0.757703073300385</v>
      </c>
      <c r="BR157" s="3">
        <f t="shared" si="32"/>
        <v>3535.0765735334771</v>
      </c>
      <c r="BS157" s="3">
        <f t="shared" si="38"/>
        <v>3624.2881290579116</v>
      </c>
      <c r="BT157" s="7">
        <f t="shared" si="33"/>
        <v>0.98468872526744622</v>
      </c>
      <c r="BU157" s="8">
        <f t="shared" si="34"/>
        <v>124.70437828670221</v>
      </c>
      <c r="BV157" s="9">
        <f t="shared" si="35"/>
        <v>138.45444959049095</v>
      </c>
      <c r="BW157" s="8">
        <f t="shared" si="36"/>
        <v>1.131808282127944</v>
      </c>
      <c r="BX157" s="8">
        <f t="shared" si="26"/>
        <v>1.1128867262344846</v>
      </c>
      <c r="BY157" s="8">
        <f t="shared" si="27"/>
        <v>0.88751694378040524</v>
      </c>
      <c r="BZ157" s="8">
        <f t="shared" si="28"/>
        <v>0.67013085777213122</v>
      </c>
      <c r="CA157" s="7">
        <f t="shared" si="37"/>
        <v>2.4024589543097585</v>
      </c>
      <c r="CB157" s="3">
        <f t="shared" si="29"/>
        <v>77.640560389422362</v>
      </c>
      <c r="CC157" s="3">
        <f t="shared" si="30"/>
        <v>4.7080184308396156</v>
      </c>
      <c r="CD157" s="7">
        <f t="shared" si="31"/>
        <v>23.037789930111202</v>
      </c>
      <c r="CE157" s="6">
        <v>5.4112190922586523</v>
      </c>
      <c r="CF157" s="6">
        <v>30.628022414628816</v>
      </c>
      <c r="CG157" s="10">
        <v>-161.38491272196984</v>
      </c>
      <c r="CH157" s="5">
        <v>-668.35701911971046</v>
      </c>
      <c r="CI157" s="5">
        <v>1851.3088073730469</v>
      </c>
      <c r="CJ157" s="11"/>
      <c r="CK157" s="11"/>
      <c r="CL157" s="11"/>
      <c r="CM157" s="11"/>
      <c r="CN157" s="11"/>
      <c r="CO157" s="11"/>
      <c r="CP157" s="11"/>
      <c r="CQ157" s="11"/>
      <c r="CR157" s="11"/>
      <c r="CS157" s="11"/>
      <c r="CT157" s="11"/>
      <c r="CU157" s="11"/>
      <c r="CV157" s="11"/>
      <c r="CW157" s="11"/>
      <c r="CX157" s="11"/>
      <c r="CY157" s="11"/>
      <c r="CZ157" s="11"/>
      <c r="DA157" s="11"/>
      <c r="DB157" s="11"/>
      <c r="DC157" s="11"/>
    </row>
    <row r="158" spans="1:107" x14ac:dyDescent="0.25">
      <c r="A158" t="s">
        <v>731</v>
      </c>
      <c r="B158" t="s">
        <v>396</v>
      </c>
      <c r="C158" t="s">
        <v>666</v>
      </c>
      <c r="D158" t="s">
        <v>76</v>
      </c>
      <c r="E158" s="17" t="s">
        <v>77</v>
      </c>
      <c r="F158" t="s">
        <v>97</v>
      </c>
      <c r="G158" s="6">
        <v>2.9329000000000001</v>
      </c>
      <c r="H158" s="6">
        <v>43.6783</v>
      </c>
      <c r="I158" s="6">
        <v>2.01E-2</v>
      </c>
      <c r="J158" s="6">
        <v>55.3718</v>
      </c>
      <c r="K158" s="6">
        <v>0.1384</v>
      </c>
      <c r="L158" s="6">
        <v>7.8E-2</v>
      </c>
      <c r="M158" s="6">
        <v>0</v>
      </c>
      <c r="N158" s="6">
        <v>4.4600000000000001E-2</v>
      </c>
      <c r="O158" s="6">
        <v>0</v>
      </c>
      <c r="P158" s="6">
        <v>0</v>
      </c>
      <c r="Q158" s="6">
        <v>0.8014</v>
      </c>
      <c r="R158" s="6">
        <v>-1.2349580771660176</v>
      </c>
      <c r="S158" s="6">
        <v>-4.535682651622003E-3</v>
      </c>
      <c r="T158" s="6">
        <v>101.82600624018237</v>
      </c>
      <c r="U158" s="6">
        <v>9.7187596498778603</v>
      </c>
      <c r="V158" s="6">
        <v>4.3957429838821727E-2</v>
      </c>
      <c r="W158" s="6">
        <v>1.9464555896867228E-2</v>
      </c>
      <c r="X158" s="6">
        <v>0</v>
      </c>
      <c r="Y158" s="6">
        <v>0</v>
      </c>
      <c r="Z158" s="6">
        <v>7.612298678717043E-2</v>
      </c>
      <c r="AA158" s="6">
        <v>6.0574135280187447</v>
      </c>
      <c r="AB158" s="6">
        <v>0</v>
      </c>
      <c r="AC158" s="6">
        <v>1.0278352124903425E-2</v>
      </c>
      <c r="AD158" s="6">
        <v>1.5194635915159587</v>
      </c>
      <c r="AE158" s="6">
        <v>5.5802433254434356E-3</v>
      </c>
      <c r="AF158" s="6">
        <v>0.4749561651585979</v>
      </c>
      <c r="AG158" s="6">
        <v>9.8583046224007198</v>
      </c>
      <c r="AH158" s="6">
        <v>6.0676918801436477</v>
      </c>
      <c r="AI158" t="s">
        <v>732</v>
      </c>
      <c r="AJ158">
        <v>1007.650580443701</v>
      </c>
      <c r="AK158">
        <v>293.99347551298536</v>
      </c>
      <c r="AL158" t="s">
        <v>733</v>
      </c>
      <c r="AM158" t="s">
        <v>734</v>
      </c>
      <c r="AN158">
        <v>182.76748555634069</v>
      </c>
      <c r="AO158">
        <v>220281.85858142975</v>
      </c>
      <c r="AP158">
        <v>112.04664293997944</v>
      </c>
      <c r="AQ158">
        <v>492.6857893524982</v>
      </c>
      <c r="AR158">
        <v>395725.67760342371</v>
      </c>
      <c r="AS158">
        <v>384456.00926465745</v>
      </c>
      <c r="AT158">
        <v>8.4603259319661177</v>
      </c>
      <c r="AU158">
        <v>122.13696328973606</v>
      </c>
      <c r="AV158">
        <v>251.82426443740584</v>
      </c>
      <c r="AW158">
        <v>6723.7543172044016</v>
      </c>
      <c r="AX158">
        <v>81.052210295740267</v>
      </c>
      <c r="AY158">
        <v>1.1853633252093643</v>
      </c>
      <c r="AZ158">
        <v>509.1354724750633</v>
      </c>
      <c r="BA158">
        <v>1451.6395825047064</v>
      </c>
      <c r="BB158">
        <v>194.50387770495291</v>
      </c>
      <c r="BC158">
        <v>864.31463062642524</v>
      </c>
      <c r="BD158">
        <v>126.2884540577743</v>
      </c>
      <c r="BE158">
        <v>29.554270610004625</v>
      </c>
      <c r="BF158">
        <v>80.148299418195364</v>
      </c>
      <c r="BG158">
        <v>7.0795643057121662</v>
      </c>
      <c r="BH158">
        <v>29.331368666492772</v>
      </c>
      <c r="BI158">
        <v>3.6240006991572637</v>
      </c>
      <c r="BJ158">
        <v>7.0092806326055204</v>
      </c>
      <c r="BK158">
        <v>0.55592332071676709</v>
      </c>
      <c r="BL158">
        <v>2.5586138598470898</v>
      </c>
      <c r="BM158">
        <v>0.24998452819528566</v>
      </c>
      <c r="BN158">
        <v>7.2111758107737305E-3</v>
      </c>
      <c r="BO158">
        <v>1.7171192048059676</v>
      </c>
      <c r="BP158">
        <v>2.9671689330963043</v>
      </c>
      <c r="BQ158">
        <v>0.61689023425093514</v>
      </c>
      <c r="BR158" s="3">
        <f t="shared" si="32"/>
        <v>3305.9933234098494</v>
      </c>
      <c r="BS158" s="3">
        <f t="shared" si="38"/>
        <v>3387.0455337055896</v>
      </c>
      <c r="BT158" s="7">
        <f t="shared" si="33"/>
        <v>0.98475231766023807</v>
      </c>
      <c r="BU158" s="8">
        <f t="shared" si="34"/>
        <v>135.17803782768496</v>
      </c>
      <c r="BV158" s="9">
        <f t="shared" si="35"/>
        <v>149.0113863309378</v>
      </c>
      <c r="BW158" s="8">
        <f t="shared" si="36"/>
        <v>1.1358718737416962</v>
      </c>
      <c r="BX158" s="8">
        <f t="shared" si="26"/>
        <v>1.1160038125371257</v>
      </c>
      <c r="BY158" s="8">
        <f t="shared" si="27"/>
        <v>0.86466713584395472</v>
      </c>
      <c r="BZ158" s="8">
        <f t="shared" si="28"/>
        <v>0.64865642180065752</v>
      </c>
      <c r="CA158" s="7">
        <f t="shared" si="37"/>
        <v>2.4070802777007598</v>
      </c>
      <c r="CB158" s="3">
        <f t="shared" si="29"/>
        <v>82.95584158249379</v>
      </c>
      <c r="CC158" s="3">
        <f t="shared" si="30"/>
        <v>4.8098815127122529</v>
      </c>
      <c r="CD158" s="7">
        <f t="shared" si="31"/>
        <v>22.365395877155432</v>
      </c>
      <c r="CE158" s="6">
        <v>5.3213602545662368</v>
      </c>
      <c r="CF158" s="6">
        <v>31.054838363530685</v>
      </c>
      <c r="CG158" s="10">
        <v>-169.96101292965557</v>
      </c>
      <c r="CH158" s="5">
        <v>-535.22630621577264</v>
      </c>
      <c r="CI158" s="5">
        <v>1013.6178283691406</v>
      </c>
      <c r="CJ158" s="11"/>
      <c r="CK158" s="11"/>
      <c r="CL158" s="11"/>
      <c r="CM158" s="11"/>
      <c r="CN158" s="11"/>
      <c r="CO158" s="11"/>
      <c r="CP158" s="11"/>
      <c r="CQ158" s="11"/>
      <c r="CR158" s="11"/>
      <c r="CS158" s="11"/>
      <c r="CT158" s="11"/>
      <c r="CU158" s="11"/>
      <c r="CV158" s="11"/>
      <c r="CW158" s="11"/>
      <c r="CX158" s="11"/>
      <c r="CY158" s="11"/>
      <c r="CZ158" s="11"/>
      <c r="DA158" s="11"/>
      <c r="DB158" s="11"/>
      <c r="DC158" s="11"/>
    </row>
    <row r="159" spans="1:107" x14ac:dyDescent="0.25">
      <c r="A159" t="s">
        <v>735</v>
      </c>
      <c r="B159" t="s">
        <v>396</v>
      </c>
      <c r="C159" t="s">
        <v>666</v>
      </c>
      <c r="D159" t="s">
        <v>76</v>
      </c>
      <c r="E159" s="17" t="s">
        <v>69</v>
      </c>
      <c r="F159" t="s">
        <v>97</v>
      </c>
      <c r="G159" s="6">
        <v>2.9935999999999998</v>
      </c>
      <c r="H159" s="6">
        <v>43.003100000000003</v>
      </c>
      <c r="I159" s="6">
        <v>0</v>
      </c>
      <c r="J159" s="6">
        <v>55.535499999999999</v>
      </c>
      <c r="K159" s="6">
        <v>0.1426</v>
      </c>
      <c r="L159" s="6">
        <v>3.8699999999999998E-2</v>
      </c>
      <c r="M159" s="6">
        <v>0</v>
      </c>
      <c r="N159" s="6">
        <v>2.6700000000000002E-2</v>
      </c>
      <c r="O159" s="6">
        <v>0</v>
      </c>
      <c r="P159" s="6">
        <v>0</v>
      </c>
      <c r="Q159" s="6">
        <v>0.78300000000000003</v>
      </c>
      <c r="R159" s="6">
        <v>-1.2605170649542057</v>
      </c>
      <c r="S159" s="6">
        <v>0</v>
      </c>
      <c r="T159" s="6">
        <v>101.26278293504581</v>
      </c>
      <c r="U159" s="6">
        <v>9.8357350832675259</v>
      </c>
      <c r="V159" s="6">
        <v>4.5701416727041956E-2</v>
      </c>
      <c r="W159" s="6">
        <v>9.6574142719072012E-3</v>
      </c>
      <c r="X159" s="6">
        <v>0</v>
      </c>
      <c r="Y159" s="6">
        <v>0</v>
      </c>
      <c r="Z159" s="6">
        <v>7.5048528324268976E-2</v>
      </c>
      <c r="AA159" s="6">
        <v>6.0177646186705767</v>
      </c>
      <c r="AB159" s="6">
        <v>0</v>
      </c>
      <c r="AC159" s="6">
        <v>6.2088880734437659E-3</v>
      </c>
      <c r="AD159" s="6">
        <v>1.5649510185579454</v>
      </c>
      <c r="AE159" s="6">
        <v>0</v>
      </c>
      <c r="AF159" s="6">
        <v>0.43504898144205462</v>
      </c>
      <c r="AG159" s="6">
        <v>9.9661424425907423</v>
      </c>
      <c r="AH159" s="6">
        <v>6.0239735067440208</v>
      </c>
      <c r="AI159" t="s">
        <v>736</v>
      </c>
      <c r="AJ159">
        <v>1249.1354712445966</v>
      </c>
      <c r="AK159">
        <v>275.36550353536944</v>
      </c>
      <c r="AL159" t="s">
        <v>737</v>
      </c>
      <c r="AM159" t="s">
        <v>738</v>
      </c>
      <c r="AN159">
        <v>167.58480018518117</v>
      </c>
      <c r="AO159">
        <v>216298.49345189764</v>
      </c>
      <c r="AP159">
        <v>149.42328031194833</v>
      </c>
      <c r="AQ159">
        <v>583.18786598941438</v>
      </c>
      <c r="AR159">
        <v>396940.65620542085</v>
      </c>
      <c r="AS159">
        <v>388904.43789829692</v>
      </c>
      <c r="AT159">
        <v>8.3293837552330174</v>
      </c>
      <c r="AU159">
        <v>121.47557978346529</v>
      </c>
      <c r="AV159">
        <v>191.51128686965842</v>
      </c>
      <c r="AW159">
        <v>6913.0724537314372</v>
      </c>
      <c r="AX159">
        <v>108.07768961992275</v>
      </c>
      <c r="AY159">
        <v>0.47629067357179228</v>
      </c>
      <c r="AZ159">
        <v>662.3766058606119</v>
      </c>
      <c r="BA159">
        <v>1896.1991561834216</v>
      </c>
      <c r="BB159">
        <v>256.43367834643203</v>
      </c>
      <c r="BC159">
        <v>1145.6557076023296</v>
      </c>
      <c r="BD159">
        <v>166.50492990013407</v>
      </c>
      <c r="BE159">
        <v>40.17134797563309</v>
      </c>
      <c r="BF159">
        <v>106.29267728201671</v>
      </c>
      <c r="BG159">
        <v>9.1606110893176158</v>
      </c>
      <c r="BH159">
        <v>38.575325824088161</v>
      </c>
      <c r="BI159">
        <v>4.6595249851426201</v>
      </c>
      <c r="BJ159">
        <v>9.013277257453419</v>
      </c>
      <c r="BK159">
        <v>0.67803637820545848</v>
      </c>
      <c r="BL159">
        <v>3.2702118127396536</v>
      </c>
      <c r="BM159">
        <v>0.34360082284637605</v>
      </c>
      <c r="BN159" t="s">
        <v>739</v>
      </c>
      <c r="BO159">
        <v>2.0820313529848455</v>
      </c>
      <c r="BP159">
        <v>4.6268151081935978</v>
      </c>
      <c r="BQ159">
        <v>1.0975136879222998</v>
      </c>
      <c r="BR159" s="3">
        <f t="shared" si="32"/>
        <v>4339.3346913203713</v>
      </c>
      <c r="BS159" s="3">
        <f t="shared" si="38"/>
        <v>4447.4123809402945</v>
      </c>
      <c r="BT159" s="7">
        <f t="shared" si="33"/>
        <v>0.98485929460541288</v>
      </c>
      <c r="BU159" s="8">
        <f t="shared" si="34"/>
        <v>137.5962609370994</v>
      </c>
      <c r="BV159" s="9">
        <f t="shared" si="35"/>
        <v>152.29072967109607</v>
      </c>
      <c r="BW159" s="8">
        <f t="shared" si="36"/>
        <v>1.1148558482759878</v>
      </c>
      <c r="BX159" s="8">
        <f t="shared" si="26"/>
        <v>1.1130934107716386</v>
      </c>
      <c r="BY159" s="8">
        <f t="shared" si="27"/>
        <v>0.88880987301559422</v>
      </c>
      <c r="BZ159" s="8">
        <f t="shared" si="28"/>
        <v>0.66700196779745136</v>
      </c>
      <c r="CA159" s="7">
        <f t="shared" si="37"/>
        <v>2.2668383557108238</v>
      </c>
      <c r="CB159" s="3">
        <f t="shared" si="29"/>
        <v>63.963917789533319</v>
      </c>
      <c r="CC159" s="3">
        <f t="shared" si="30"/>
        <v>4.2157242858197144</v>
      </c>
      <c r="CD159" s="7">
        <f t="shared" si="31"/>
        <v>23.195001628822617</v>
      </c>
      <c r="CE159" s="6">
        <v>5.5862649549460954</v>
      </c>
      <c r="CF159" s="6">
        <v>31.146545962983367</v>
      </c>
      <c r="CG159" s="10">
        <v>-170.54784897867842</v>
      </c>
      <c r="CH159" s="5">
        <v>-614.54959061601767</v>
      </c>
      <c r="CI159" s="5">
        <v>3019.5978393554688</v>
      </c>
      <c r="CJ159" s="11"/>
      <c r="CK159" s="11"/>
      <c r="CL159" s="11"/>
      <c r="CM159" s="11"/>
      <c r="CN159" s="11"/>
      <c r="CO159" s="11"/>
      <c r="CP159" s="11"/>
      <c r="CQ159" s="11"/>
      <c r="CR159" s="11"/>
      <c r="CS159" s="11"/>
      <c r="CT159" s="11"/>
      <c r="CU159" s="11"/>
      <c r="CV159" s="11"/>
      <c r="CW159" s="11"/>
      <c r="CX159" s="11"/>
      <c r="CY159" s="11"/>
      <c r="CZ159" s="11"/>
      <c r="DA159" s="11"/>
      <c r="DB159" s="11"/>
      <c r="DC159" s="11"/>
    </row>
    <row r="160" spans="1:107" x14ac:dyDescent="0.25">
      <c r="A160" t="s">
        <v>740</v>
      </c>
      <c r="B160" t="s">
        <v>396</v>
      </c>
      <c r="C160" t="s">
        <v>666</v>
      </c>
      <c r="D160" t="s">
        <v>76</v>
      </c>
      <c r="E160" s="17" t="s">
        <v>77</v>
      </c>
      <c r="F160" t="s">
        <v>97</v>
      </c>
      <c r="G160" s="6">
        <v>2.5644999999999998</v>
      </c>
      <c r="H160" s="6">
        <v>42.633299999999998</v>
      </c>
      <c r="I160" s="6">
        <v>0</v>
      </c>
      <c r="J160" s="6">
        <v>55.195399999999999</v>
      </c>
      <c r="K160" s="6">
        <v>0.1268</v>
      </c>
      <c r="L160" s="6">
        <v>5.0799999999999998E-2</v>
      </c>
      <c r="M160" s="6">
        <v>0</v>
      </c>
      <c r="N160" s="6">
        <v>3.1699999999999999E-2</v>
      </c>
      <c r="O160" s="6">
        <v>0.1328</v>
      </c>
      <c r="P160" s="6">
        <v>0</v>
      </c>
      <c r="Q160" s="6">
        <v>0.88019999999999998</v>
      </c>
      <c r="R160" s="6">
        <v>-1.0798356537530265</v>
      </c>
      <c r="S160" s="6">
        <v>0</v>
      </c>
      <c r="T160" s="6">
        <v>100.53566434624697</v>
      </c>
      <c r="U160" s="6">
        <v>9.8380402843865795</v>
      </c>
      <c r="V160" s="6">
        <v>4.0897707657944149E-2</v>
      </c>
      <c r="W160" s="6">
        <v>1.2676915891805834E-2</v>
      </c>
      <c r="X160" s="6">
        <v>0</v>
      </c>
      <c r="Y160" s="6">
        <v>1.871183544273387E-2</v>
      </c>
      <c r="Z160" s="6">
        <v>8.4904626806462227E-2</v>
      </c>
      <c r="AA160" s="6">
        <v>6.0041835131840431</v>
      </c>
      <c r="AB160" s="6">
        <v>0</v>
      </c>
      <c r="AC160" s="6">
        <v>7.4187614529216024E-3</v>
      </c>
      <c r="AD160" s="6">
        <v>1.3492090862464934</v>
      </c>
      <c r="AE160" s="6">
        <v>0</v>
      </c>
      <c r="AF160" s="6">
        <v>0.65079091375350662</v>
      </c>
      <c r="AG160" s="6">
        <v>9.9952313701855253</v>
      </c>
      <c r="AH160" s="6">
        <v>6.0116022746369646</v>
      </c>
      <c r="AI160" t="s">
        <v>741</v>
      </c>
      <c r="AJ160">
        <v>771.55940377594879</v>
      </c>
      <c r="AK160">
        <v>135.74613554052203</v>
      </c>
      <c r="AL160" t="s">
        <v>742</v>
      </c>
      <c r="AM160" t="s">
        <v>743</v>
      </c>
      <c r="AN160" t="s">
        <v>744</v>
      </c>
      <c r="AO160">
        <v>216220.37846365917</v>
      </c>
      <c r="AP160" t="s">
        <v>745</v>
      </c>
      <c r="AQ160" t="s">
        <v>746</v>
      </c>
      <c r="AR160">
        <v>394510.69900142658</v>
      </c>
      <c r="AS160">
        <v>386008.18176040292</v>
      </c>
      <c r="AT160">
        <v>8.4381672502197898</v>
      </c>
      <c r="AU160">
        <v>91.33581398763755</v>
      </c>
      <c r="AV160">
        <v>76.669886840498251</v>
      </c>
      <c r="AW160">
        <v>6942.8255556343593</v>
      </c>
      <c r="AX160">
        <v>129.14657308200472</v>
      </c>
      <c r="AY160">
        <v>9.9082394192770318E-2</v>
      </c>
      <c r="AZ160">
        <v>835.18532067016724</v>
      </c>
      <c r="BA160">
        <v>2305.5408640838468</v>
      </c>
      <c r="BB160">
        <v>320.69243785592272</v>
      </c>
      <c r="BC160">
        <v>1423.4254639161618</v>
      </c>
      <c r="BD160">
        <v>203.39682868633599</v>
      </c>
      <c r="BE160">
        <v>49.60304420750726</v>
      </c>
      <c r="BF160">
        <v>131.38216797835315</v>
      </c>
      <c r="BG160">
        <v>11.433431678361258</v>
      </c>
      <c r="BH160">
        <v>46.372654730376254</v>
      </c>
      <c r="BI160">
        <v>5.713359393036666</v>
      </c>
      <c r="BJ160">
        <v>10.877601905662107</v>
      </c>
      <c r="BK160">
        <v>0.81563524010946076</v>
      </c>
      <c r="BL160">
        <v>3.9352704860214835</v>
      </c>
      <c r="BM160">
        <v>0.35968836616188454</v>
      </c>
      <c r="BN160" t="s">
        <v>747</v>
      </c>
      <c r="BO160">
        <v>1.0321730856102789</v>
      </c>
      <c r="BP160">
        <v>2.0997118121975449</v>
      </c>
      <c r="BQ160">
        <v>9.5495955806789157E-2</v>
      </c>
      <c r="BR160" s="3">
        <f t="shared" si="32"/>
        <v>5348.7337691980238</v>
      </c>
      <c r="BS160" s="3">
        <f t="shared" si="38"/>
        <v>5477.8803422800283</v>
      </c>
      <c r="BT160" s="7">
        <f t="shared" si="33"/>
        <v>0.98513524037079714</v>
      </c>
      <c r="BU160" s="8">
        <f t="shared" si="34"/>
        <v>144.17361700545803</v>
      </c>
      <c r="BV160" s="9">
        <f t="shared" si="35"/>
        <v>153.87343088742722</v>
      </c>
      <c r="BW160" s="8">
        <f t="shared" si="36"/>
        <v>1.1313994826942375</v>
      </c>
      <c r="BX160" s="8">
        <f t="shared" si="26"/>
        <v>1.0777666106857062</v>
      </c>
      <c r="BY160" s="8">
        <f t="shared" si="27"/>
        <v>0.89315270217057696</v>
      </c>
      <c r="BZ160" s="8">
        <f t="shared" si="28"/>
        <v>0.6548921140380356</v>
      </c>
      <c r="CA160" s="7">
        <f t="shared" si="37"/>
        <v>1.4862311903071832</v>
      </c>
      <c r="CB160" s="3">
        <f t="shared" si="29"/>
        <v>53.759270493579763</v>
      </c>
      <c r="CC160" s="3">
        <f t="shared" si="30"/>
        <v>21.987442237300154</v>
      </c>
      <c r="CD160" s="7">
        <f t="shared" si="31"/>
        <v>22.604314589312569</v>
      </c>
      <c r="CE160" s="6">
        <v>5.7780577721495661</v>
      </c>
      <c r="CF160" s="6">
        <v>31.571661633973662</v>
      </c>
      <c r="CG160" s="10">
        <v>-177.36471425279228</v>
      </c>
      <c r="CH160" s="5">
        <v>-488.3951097817444</v>
      </c>
      <c r="CI160" s="5">
        <v>1196.7738342285156</v>
      </c>
      <c r="CJ160" s="11"/>
      <c r="CK160" s="11"/>
      <c r="CL160" s="11"/>
      <c r="CM160" s="11"/>
      <c r="CN160" s="11"/>
      <c r="CO160" s="11"/>
      <c r="CP160" s="11"/>
      <c r="CQ160" s="11"/>
      <c r="CR160" s="11"/>
      <c r="CS160" s="11"/>
      <c r="CT160" s="11"/>
      <c r="CU160" s="11"/>
      <c r="CV160" s="11"/>
      <c r="CW160" s="11"/>
      <c r="CX160" s="11"/>
      <c r="CY160" s="11"/>
      <c r="CZ160" s="11"/>
      <c r="DA160" s="11"/>
      <c r="DB160" s="11"/>
      <c r="DC160" s="11"/>
    </row>
    <row r="161" spans="1:107" x14ac:dyDescent="0.25">
      <c r="A161" t="s">
        <v>748</v>
      </c>
      <c r="B161" t="s">
        <v>396</v>
      </c>
      <c r="C161" t="s">
        <v>666</v>
      </c>
      <c r="D161" t="s">
        <v>79</v>
      </c>
      <c r="E161" s="17" t="s">
        <v>80</v>
      </c>
      <c r="F161" t="s">
        <v>97</v>
      </c>
      <c r="G161" s="6">
        <v>2.9582999999999999</v>
      </c>
      <c r="H161" s="6">
        <v>43.816499999999998</v>
      </c>
      <c r="I161" s="6">
        <v>1.4800000000000001E-2</v>
      </c>
      <c r="J161" s="6">
        <v>54.922199999999997</v>
      </c>
      <c r="K161" s="6">
        <v>8.6699999999999999E-2</v>
      </c>
      <c r="L161" s="6">
        <v>1.2999999999999999E-2</v>
      </c>
      <c r="M161" s="6">
        <v>0</v>
      </c>
      <c r="N161" s="6">
        <v>4.0899999999999999E-2</v>
      </c>
      <c r="O161" s="6">
        <v>0.21149999999999999</v>
      </c>
      <c r="P161" s="6">
        <v>0.27879999999999999</v>
      </c>
      <c r="Q161" s="6">
        <v>0.8629</v>
      </c>
      <c r="R161" s="6">
        <v>-1.2456532713969892</v>
      </c>
      <c r="S161" s="6">
        <v>-3.3397066290550073E-3</v>
      </c>
      <c r="T161" s="6">
        <v>101.95650702197396</v>
      </c>
      <c r="U161" s="6">
        <v>9.6334516983639045</v>
      </c>
      <c r="V161" s="6">
        <v>2.751864828079276E-2</v>
      </c>
      <c r="W161" s="6">
        <v>3.2440926494778709E-3</v>
      </c>
      <c r="X161" s="6">
        <v>3.8170173473433995E-2</v>
      </c>
      <c r="Y161" s="6">
        <v>2.9326279780130103E-2</v>
      </c>
      <c r="Z161" s="6">
        <v>8.1910343936742777E-2</v>
      </c>
      <c r="AA161" s="6">
        <v>6.0725483109245451</v>
      </c>
      <c r="AB161" s="6">
        <v>0</v>
      </c>
      <c r="AC161" s="6">
        <v>9.4194108455522077E-3</v>
      </c>
      <c r="AD161" s="6">
        <v>1.5316059849825938</v>
      </c>
      <c r="AE161" s="6">
        <v>4.1061101280588661E-3</v>
      </c>
      <c r="AF161" s="6">
        <v>0.46428790488934729</v>
      </c>
      <c r="AG161" s="6">
        <v>9.813621236484483</v>
      </c>
      <c r="AH161" s="6">
        <v>6.0819677217700976</v>
      </c>
      <c r="AI161" t="s">
        <v>749</v>
      </c>
      <c r="AJ161">
        <v>650.77658016720284</v>
      </c>
      <c r="AK161">
        <v>54.834243483299836</v>
      </c>
      <c r="AL161" t="s">
        <v>750</v>
      </c>
      <c r="AM161" t="s">
        <v>751</v>
      </c>
      <c r="AN161" t="s">
        <v>752</v>
      </c>
      <c r="AO161">
        <v>210325.09550910268</v>
      </c>
      <c r="AP161">
        <v>338.99981595857145</v>
      </c>
      <c r="AQ161" t="s">
        <v>753</v>
      </c>
      <c r="AR161">
        <v>392509.55777460773</v>
      </c>
      <c r="AS161">
        <v>378484.70229804318</v>
      </c>
      <c r="AT161">
        <v>7.5706617346464924</v>
      </c>
      <c r="AU161">
        <v>56.05058424610236</v>
      </c>
      <c r="AV161">
        <v>30.083292996954754</v>
      </c>
      <c r="AW161">
        <v>7093.893573413603</v>
      </c>
      <c r="AX161">
        <v>125.99423852422052</v>
      </c>
      <c r="AY161" t="s">
        <v>754</v>
      </c>
      <c r="AZ161">
        <v>683.48398549485478</v>
      </c>
      <c r="BA161">
        <v>1902.6221657868657</v>
      </c>
      <c r="BB161">
        <v>261.3480412251098</v>
      </c>
      <c r="BC161">
        <v>1174.6339401688394</v>
      </c>
      <c r="BD161">
        <v>173.08225153559277</v>
      </c>
      <c r="BE161">
        <v>41.668253456339833</v>
      </c>
      <c r="BF161">
        <v>115.14316525945982</v>
      </c>
      <c r="BG161">
        <v>10.301350265470651</v>
      </c>
      <c r="BH161">
        <v>42.593509707360056</v>
      </c>
      <c r="BI161">
        <v>5.4551816201926817</v>
      </c>
      <c r="BJ161">
        <v>10.288957842567971</v>
      </c>
      <c r="BK161">
        <v>0.82541492205034417</v>
      </c>
      <c r="BL161">
        <v>4.3049520149698441</v>
      </c>
      <c r="BM161">
        <v>0.44088059973608279</v>
      </c>
      <c r="BN161" t="s">
        <v>755</v>
      </c>
      <c r="BO161">
        <v>1.241740189529724</v>
      </c>
      <c r="BP161">
        <v>1.2104247013221059</v>
      </c>
      <c r="BQ161">
        <v>5.7003128211387623E-2</v>
      </c>
      <c r="BR161" s="3">
        <f t="shared" si="32"/>
        <v>4426.1920498994104</v>
      </c>
      <c r="BS161" s="3">
        <f t="shared" si="38"/>
        <v>4552.1862884236307</v>
      </c>
      <c r="BT161" s="7">
        <f t="shared" si="33"/>
        <v>0.98323383935090791</v>
      </c>
      <c r="BU161" s="8">
        <f t="shared" si="34"/>
        <v>107.85432328496648</v>
      </c>
      <c r="BV161" s="9">
        <f t="shared" si="35"/>
        <v>116.07792566531931</v>
      </c>
      <c r="BW161" s="8">
        <f t="shared" si="36"/>
        <v>1.1220020539843352</v>
      </c>
      <c r="BX161" s="8">
        <f t="shared" si="26"/>
        <v>1.0890967004389926</v>
      </c>
      <c r="BY161" s="8">
        <f t="shared" si="27"/>
        <v>0.86879564193909009</v>
      </c>
      <c r="BZ161" s="8">
        <f t="shared" si="28"/>
        <v>0.67882908847512324</v>
      </c>
      <c r="CA161" s="7">
        <f t="shared" si="37"/>
        <v>0.97829923132537011</v>
      </c>
      <c r="CB161" s="3">
        <f t="shared" si="29"/>
        <v>56.303317171522153</v>
      </c>
      <c r="CC161" s="3">
        <f t="shared" si="30"/>
        <v>21.234355715241204</v>
      </c>
      <c r="CD161" s="7">
        <f t="shared" si="31"/>
        <v>23.096250005287686</v>
      </c>
      <c r="CE161" s="6">
        <v>5.6958652998667407</v>
      </c>
      <c r="CF161" s="6">
        <v>29.857019347317568</v>
      </c>
      <c r="CG161" s="10">
        <v>-159.67289835024997</v>
      </c>
      <c r="CH161" s="5">
        <v>-640.74617014346222</v>
      </c>
      <c r="CI161" s="5">
        <v>3958.0423583984375</v>
      </c>
      <c r="CJ161" s="11"/>
      <c r="CK161" s="11"/>
      <c r="CL161" s="11"/>
      <c r="CM161" s="11"/>
      <c r="CN161" s="11"/>
      <c r="CO161" s="11"/>
      <c r="CP161" s="11"/>
      <c r="CQ161" s="11"/>
      <c r="CR161" s="11"/>
      <c r="CS161" s="11"/>
      <c r="CT161" s="11"/>
      <c r="CU161" s="11"/>
      <c r="CV161" s="11"/>
      <c r="CW161" s="11"/>
      <c r="CX161" s="11"/>
      <c r="CY161" s="11"/>
      <c r="CZ161" s="11"/>
      <c r="DA161" s="11"/>
      <c r="DB161" s="11"/>
      <c r="DC161" s="11"/>
    </row>
    <row r="162" spans="1:107" x14ac:dyDescent="0.25">
      <c r="A162" t="s">
        <v>756</v>
      </c>
      <c r="B162" t="s">
        <v>396</v>
      </c>
      <c r="C162" t="s">
        <v>666</v>
      </c>
      <c r="D162" t="s">
        <v>68</v>
      </c>
      <c r="E162" s="17" t="s">
        <v>77</v>
      </c>
      <c r="F162" t="s">
        <v>97</v>
      </c>
      <c r="G162" s="6">
        <v>2.8222999999999998</v>
      </c>
      <c r="H162" s="6">
        <v>43.190800000000003</v>
      </c>
      <c r="I162" s="6">
        <v>0</v>
      </c>
      <c r="J162" s="6">
        <v>55.103999999999999</v>
      </c>
      <c r="K162" s="6">
        <v>0.12640000000000001</v>
      </c>
      <c r="L162" s="6">
        <v>5.0999999999999997E-2</v>
      </c>
      <c r="M162" s="6">
        <v>0</v>
      </c>
      <c r="N162" s="6">
        <v>1.1299999999999999E-2</v>
      </c>
      <c r="O162" s="6">
        <v>0</v>
      </c>
      <c r="P162" s="6">
        <v>3.3000000000000002E-2</v>
      </c>
      <c r="Q162" s="6">
        <v>0.90300000000000002</v>
      </c>
      <c r="R162" s="6">
        <v>-1.188387664490999</v>
      </c>
      <c r="S162" s="6">
        <v>0</v>
      </c>
      <c r="T162" s="6">
        <v>101.05341233550899</v>
      </c>
      <c r="U162" s="6">
        <v>9.7598675385966516</v>
      </c>
      <c r="V162" s="6">
        <v>4.0511831072766784E-2</v>
      </c>
      <c r="W162" s="6">
        <v>1.2726825009490109E-2</v>
      </c>
      <c r="X162" s="6">
        <v>4.5621767117974632E-3</v>
      </c>
      <c r="Y162" s="6">
        <v>0</v>
      </c>
      <c r="Z162" s="6">
        <v>8.6555133379301513E-2</v>
      </c>
      <c r="AA162" s="6">
        <v>6.0443741871629104</v>
      </c>
      <c r="AB162" s="6">
        <v>0</v>
      </c>
      <c r="AC162" s="6">
        <v>2.6278808764294758E-3</v>
      </c>
      <c r="AD162" s="6">
        <v>1.4754850589312341</v>
      </c>
      <c r="AE162" s="6">
        <v>0</v>
      </c>
      <c r="AF162" s="6">
        <v>0.52451494106876595</v>
      </c>
      <c r="AG162" s="6">
        <v>9.9042235047700071</v>
      </c>
      <c r="AH162" s="6">
        <v>6.0470020680393395</v>
      </c>
      <c r="AI162" t="s">
        <v>757</v>
      </c>
      <c r="AJ162">
        <v>863.8344567992192</v>
      </c>
      <c r="AK162">
        <v>273.86504477343306</v>
      </c>
      <c r="AL162" t="s">
        <v>758</v>
      </c>
      <c r="AM162" t="s">
        <v>759</v>
      </c>
      <c r="AN162">
        <v>170.3555569248455</v>
      </c>
      <c r="AO162">
        <v>211016.45439053912</v>
      </c>
      <c r="AP162">
        <v>137.4137892834928</v>
      </c>
      <c r="AQ162">
        <v>458.24901415158121</v>
      </c>
      <c r="AR162">
        <v>393796.00570613414</v>
      </c>
      <c r="AS162">
        <v>387487.15583107068</v>
      </c>
      <c r="AT162">
        <v>8.3367917690236144</v>
      </c>
      <c r="AU162">
        <v>122.9382200830851</v>
      </c>
      <c r="AV162">
        <v>183.52244132260248</v>
      </c>
      <c r="AW162">
        <v>6339.2099275576584</v>
      </c>
      <c r="AX162">
        <v>81.679095959399135</v>
      </c>
      <c r="AY162">
        <v>1.0550392504541335</v>
      </c>
      <c r="AZ162">
        <v>473.54460386361274</v>
      </c>
      <c r="BA162">
        <v>1397.9534852459522</v>
      </c>
      <c r="BB162">
        <v>189.27144866040823</v>
      </c>
      <c r="BC162">
        <v>834.87488022098853</v>
      </c>
      <c r="BD162">
        <v>122.32692305021482</v>
      </c>
      <c r="BE162">
        <v>28.472052290241411</v>
      </c>
      <c r="BF162">
        <v>76.164849037669754</v>
      </c>
      <c r="BG162">
        <v>6.8082525294408862</v>
      </c>
      <c r="BH162">
        <v>28.830734655742745</v>
      </c>
      <c r="BI162">
        <v>3.5249703111021478</v>
      </c>
      <c r="BJ162">
        <v>6.954272247563769</v>
      </c>
      <c r="BK162">
        <v>0.57077851585323536</v>
      </c>
      <c r="BL162">
        <v>2.6879681031872331</v>
      </c>
      <c r="BM162">
        <v>0.25849656121552989</v>
      </c>
      <c r="BN162" t="s">
        <v>760</v>
      </c>
      <c r="BO162">
        <v>1.5816647667869224</v>
      </c>
      <c r="BP162">
        <v>2.2676333782061655</v>
      </c>
      <c r="BQ162">
        <v>0.54210432838163913</v>
      </c>
      <c r="BR162" s="3">
        <f t="shared" si="32"/>
        <v>3172.243715293193</v>
      </c>
      <c r="BS162" s="3">
        <f t="shared" si="38"/>
        <v>3253.9228112525921</v>
      </c>
      <c r="BT162" s="7">
        <f t="shared" si="33"/>
        <v>0.98435319686037481</v>
      </c>
      <c r="BU162" s="8">
        <f t="shared" si="34"/>
        <v>119.67799680593107</v>
      </c>
      <c r="BV162" s="9">
        <f t="shared" si="35"/>
        <v>136.5947513249065</v>
      </c>
      <c r="BW162" s="8">
        <f t="shared" si="36"/>
        <v>1.0937230175510531</v>
      </c>
      <c r="BX162" s="8">
        <f t="shared" si="26"/>
        <v>1.1296851207226806</v>
      </c>
      <c r="BY162" s="8">
        <f t="shared" si="27"/>
        <v>0.86823670215657267</v>
      </c>
      <c r="BZ162" s="8">
        <f t="shared" si="28"/>
        <v>0.66939360213175914</v>
      </c>
      <c r="CA162" s="7">
        <f t="shared" si="37"/>
        <v>2.2276639810495658</v>
      </c>
      <c r="CB162" s="3">
        <f t="shared" si="29"/>
        <v>77.611166640589886</v>
      </c>
      <c r="CC162" s="3">
        <f t="shared" si="30"/>
        <v>4.1830202407270969</v>
      </c>
      <c r="CD162" s="7">
        <f t="shared" si="31"/>
        <v>23.171569900076872</v>
      </c>
      <c r="CE162" s="6">
        <v>5.3030810325881692</v>
      </c>
      <c r="CF162" s="6">
        <v>30.619747275197341</v>
      </c>
      <c r="CG162" s="10">
        <v>-165.53077033227407</v>
      </c>
      <c r="CH162" s="5">
        <v>-631.08141836849063</v>
      </c>
      <c r="CI162" s="5">
        <v>159.457763671875</v>
      </c>
      <c r="CJ162" s="11"/>
      <c r="CK162" s="11"/>
      <c r="CL162" s="11"/>
      <c r="CM162" s="11"/>
      <c r="CN162" s="11"/>
      <c r="CO162" s="11"/>
      <c r="CP162" s="11"/>
      <c r="CQ162" s="11"/>
      <c r="CR162" s="11"/>
      <c r="CS162" s="11"/>
      <c r="CT162" s="11"/>
      <c r="CU162" s="11"/>
      <c r="CV162" s="11"/>
      <c r="CW162" s="11"/>
      <c r="CX162" s="11"/>
      <c r="CY162" s="11"/>
      <c r="CZ162" s="11"/>
      <c r="DA162" s="11"/>
      <c r="DB162" s="11"/>
      <c r="DC162" s="11"/>
    </row>
    <row r="163" spans="1:107" x14ac:dyDescent="0.25">
      <c r="A163" t="s">
        <v>761</v>
      </c>
      <c r="B163" t="s">
        <v>396</v>
      </c>
      <c r="C163" t="s">
        <v>666</v>
      </c>
      <c r="D163" t="s">
        <v>76</v>
      </c>
      <c r="E163" s="17" t="s">
        <v>69</v>
      </c>
      <c r="F163" t="s">
        <v>97</v>
      </c>
      <c r="G163" s="6">
        <v>2.7934999999999999</v>
      </c>
      <c r="H163" s="6">
        <v>42.156100000000002</v>
      </c>
      <c r="I163" s="6">
        <v>0</v>
      </c>
      <c r="J163" s="6">
        <v>54.708199999999998</v>
      </c>
      <c r="K163" s="6">
        <v>0.1265</v>
      </c>
      <c r="L163" s="6">
        <v>6.2300000000000001E-2</v>
      </c>
      <c r="M163" s="6">
        <v>0</v>
      </c>
      <c r="N163" s="6">
        <v>0</v>
      </c>
      <c r="O163" s="6">
        <v>1.3299999999999999E-2</v>
      </c>
      <c r="P163" s="6">
        <v>0.23080000000000001</v>
      </c>
      <c r="Q163" s="6">
        <v>0.83989999999999998</v>
      </c>
      <c r="R163" s="6">
        <v>-1.1762608300873776</v>
      </c>
      <c r="S163" s="6">
        <v>0</v>
      </c>
      <c r="T163" s="6">
        <v>99.754339169912626</v>
      </c>
      <c r="U163" s="6">
        <v>9.851888700928713</v>
      </c>
      <c r="V163" s="6">
        <v>4.1222240959041576E-2</v>
      </c>
      <c r="W163" s="6">
        <v>1.5546690158651644E-2</v>
      </c>
      <c r="X163" s="6">
        <v>3.2441448779156536E-2</v>
      </c>
      <c r="Y163" s="6">
        <v>1.893351791145307E-3</v>
      </c>
      <c r="Z163" s="6">
        <v>8.1853816553533215E-2</v>
      </c>
      <c r="AA163" s="6">
        <v>5.9982808025214718</v>
      </c>
      <c r="AB163" s="6">
        <v>0</v>
      </c>
      <c r="AC163" s="6">
        <v>0</v>
      </c>
      <c r="AD163" s="6">
        <v>1.4848636954111738</v>
      </c>
      <c r="AE163" s="6">
        <v>0</v>
      </c>
      <c r="AF163" s="6">
        <v>0.5151363045888262</v>
      </c>
      <c r="AG163" s="6">
        <v>10.024846249170242</v>
      </c>
      <c r="AH163" s="6">
        <v>5.9982808025214718</v>
      </c>
      <c r="AI163" t="s">
        <v>762</v>
      </c>
      <c r="AJ163">
        <v>1223.094407675821</v>
      </c>
      <c r="AK163">
        <v>357.96209337619666</v>
      </c>
      <c r="AL163" t="s">
        <v>763</v>
      </c>
      <c r="AM163" t="s">
        <v>764</v>
      </c>
      <c r="AN163">
        <v>153.07307616123811</v>
      </c>
      <c r="AO163">
        <v>232961.18980630892</v>
      </c>
      <c r="AP163">
        <v>104.73664310901978</v>
      </c>
      <c r="AQ163">
        <v>392.5161671899935</v>
      </c>
      <c r="AR163">
        <v>391008.70185449359</v>
      </c>
      <c r="AS163">
        <v>380434.26086151437</v>
      </c>
      <c r="AT163">
        <v>8.6243873971549139</v>
      </c>
      <c r="AU163">
        <v>139.63045714904277</v>
      </c>
      <c r="AV163">
        <v>323.30089730932445</v>
      </c>
      <c r="AW163">
        <v>7129.7066611344708</v>
      </c>
      <c r="AX163">
        <v>90.66214144391931</v>
      </c>
      <c r="AY163">
        <v>1.2040766564737091</v>
      </c>
      <c r="AZ163">
        <v>527.61652309071383</v>
      </c>
      <c r="BA163">
        <v>1493.635104268373</v>
      </c>
      <c r="BB163">
        <v>200.02644912057255</v>
      </c>
      <c r="BC163">
        <v>917.66977987948985</v>
      </c>
      <c r="BD163">
        <v>136.08268132739767</v>
      </c>
      <c r="BE163">
        <v>33.132416601926266</v>
      </c>
      <c r="BF163">
        <v>88.508896066817783</v>
      </c>
      <c r="BG163">
        <v>7.7496779310950723</v>
      </c>
      <c r="BH163">
        <v>30.525443017959343</v>
      </c>
      <c r="BI163">
        <v>3.7044966407049231</v>
      </c>
      <c r="BJ163">
        <v>7.2603108367592188</v>
      </c>
      <c r="BK163">
        <v>0.59816707282594628</v>
      </c>
      <c r="BL163">
        <v>2.7641233930456992</v>
      </c>
      <c r="BM163">
        <v>0.30143147745239929</v>
      </c>
      <c r="BN163">
        <v>1.3125926879139408E-2</v>
      </c>
      <c r="BO163">
        <v>2.0335215060834484</v>
      </c>
      <c r="BP163">
        <v>4.2972813983440465</v>
      </c>
      <c r="BQ163">
        <v>1.2545836575619627</v>
      </c>
      <c r="BR163" s="3">
        <f t="shared" si="32"/>
        <v>3449.5755007251332</v>
      </c>
      <c r="BS163" s="3">
        <f t="shared" si="38"/>
        <v>3540.2376421690524</v>
      </c>
      <c r="BT163" s="7">
        <f t="shared" si="33"/>
        <v>0.98466372156263238</v>
      </c>
      <c r="BU163" s="8">
        <f t="shared" si="34"/>
        <v>129.66969556952844</v>
      </c>
      <c r="BV163" s="9">
        <f t="shared" si="35"/>
        <v>141.92290339067833</v>
      </c>
      <c r="BW163" s="8">
        <f t="shared" si="36"/>
        <v>1.1086636582671783</v>
      </c>
      <c r="BX163" s="8">
        <f t="shared" si="26"/>
        <v>1.1123188373822479</v>
      </c>
      <c r="BY163" s="8">
        <f t="shared" si="27"/>
        <v>0.88861964291471107</v>
      </c>
      <c r="BZ163" s="8">
        <f t="shared" si="28"/>
        <v>0.70501994986168848</v>
      </c>
      <c r="CA163" s="7">
        <f t="shared" si="37"/>
        <v>2.5636390561559561</v>
      </c>
      <c r="CB163" s="3">
        <f t="shared" si="29"/>
        <v>78.640395512218063</v>
      </c>
      <c r="CC163" s="3">
        <f t="shared" si="30"/>
        <v>3.4252649254932672</v>
      </c>
      <c r="CD163" s="7">
        <f t="shared" si="31"/>
        <v>24.473538576800369</v>
      </c>
      <c r="CE163" s="6">
        <v>5.3868319834166378</v>
      </c>
      <c r="CF163" s="6">
        <v>30.708515914218129</v>
      </c>
      <c r="CG163" s="10">
        <v>-167.6781865309697</v>
      </c>
      <c r="CH163" s="5">
        <v>-666.79057338520579</v>
      </c>
      <c r="CI163" s="5">
        <v>5301.4653930664063</v>
      </c>
      <c r="CJ163" s="11"/>
      <c r="CK163" s="11"/>
      <c r="CL163" s="11"/>
      <c r="CM163" s="11"/>
      <c r="CN163" s="11"/>
      <c r="CO163" s="11"/>
      <c r="CP163" s="11"/>
      <c r="CQ163" s="11"/>
      <c r="CR163" s="11"/>
      <c r="CS163" s="11"/>
      <c r="CT163" s="11"/>
      <c r="CU163" s="11"/>
      <c r="CV163" s="11"/>
      <c r="CW163" s="11"/>
      <c r="CX163" s="11"/>
      <c r="CY163" s="11"/>
      <c r="CZ163" s="11"/>
      <c r="DA163" s="11"/>
      <c r="DB163" s="11"/>
      <c r="DC163" s="11"/>
    </row>
    <row r="164" spans="1:107" x14ac:dyDescent="0.25">
      <c r="A164" t="s">
        <v>765</v>
      </c>
      <c r="B164" t="s">
        <v>396</v>
      </c>
      <c r="C164" t="s">
        <v>666</v>
      </c>
      <c r="D164" t="s">
        <v>79</v>
      </c>
      <c r="E164" s="17" t="s">
        <v>573</v>
      </c>
      <c r="F164" t="s">
        <v>97</v>
      </c>
      <c r="G164" s="6">
        <v>2.7237</v>
      </c>
      <c r="H164" s="6">
        <v>43.202399999999997</v>
      </c>
      <c r="I164" s="6">
        <v>0</v>
      </c>
      <c r="J164" s="6">
        <v>54.943899999999999</v>
      </c>
      <c r="K164" s="6">
        <v>0.15229999999999999</v>
      </c>
      <c r="L164" s="6">
        <v>4.9000000000000002E-2</v>
      </c>
      <c r="M164" s="6">
        <v>0</v>
      </c>
      <c r="N164" s="6">
        <v>0</v>
      </c>
      <c r="O164" s="6">
        <v>0</v>
      </c>
      <c r="P164" s="6">
        <v>0</v>
      </c>
      <c r="Q164" s="6">
        <v>0.86480000000000001</v>
      </c>
      <c r="R164" s="6">
        <v>-1.1468700994841563</v>
      </c>
      <c r="S164" s="6">
        <v>0</v>
      </c>
      <c r="T164" s="6">
        <v>100.78922990051583</v>
      </c>
      <c r="U164" s="6">
        <v>9.7448107412642315</v>
      </c>
      <c r="V164" s="6">
        <v>4.8879621051875162E-2</v>
      </c>
      <c r="W164" s="6">
        <v>1.222773383264736E-2</v>
      </c>
      <c r="X164" s="6">
        <v>0</v>
      </c>
      <c r="Y164" s="6">
        <v>0</v>
      </c>
      <c r="Z164" s="6">
        <v>8.3006841426993994E-2</v>
      </c>
      <c r="AA164" s="6">
        <v>6.0542603844130864</v>
      </c>
      <c r="AB164" s="6">
        <v>0</v>
      </c>
      <c r="AC164" s="6">
        <v>0</v>
      </c>
      <c r="AD164" s="6">
        <v>1.4258834852592668</v>
      </c>
      <c r="AE164" s="6">
        <v>0</v>
      </c>
      <c r="AF164" s="6">
        <v>0.57411651474073322</v>
      </c>
      <c r="AG164" s="6">
        <v>9.888924937575748</v>
      </c>
      <c r="AH164" s="6">
        <v>6.0542603844130864</v>
      </c>
      <c r="AI164" t="s">
        <v>766</v>
      </c>
      <c r="AJ164">
        <v>1086.5268585728663</v>
      </c>
      <c r="AK164">
        <v>203.25407458967445</v>
      </c>
      <c r="AL164" t="s">
        <v>767</v>
      </c>
      <c r="AM164" t="s">
        <v>768</v>
      </c>
      <c r="AN164">
        <v>263.83362165906578</v>
      </c>
      <c r="AO164">
        <v>220794.58798699055</v>
      </c>
      <c r="AP164">
        <v>222.96675416569977</v>
      </c>
      <c r="AQ164">
        <v>387.87704264025973</v>
      </c>
      <c r="AR164">
        <v>392652.49643366621</v>
      </c>
      <c r="AS164">
        <v>388415.61819958402</v>
      </c>
      <c r="AT164">
        <v>8.6792639977413941</v>
      </c>
      <c r="AU164">
        <v>115.24051404114087</v>
      </c>
      <c r="AV164">
        <v>154.47408422004179</v>
      </c>
      <c r="AW164">
        <v>6851.5619284492677</v>
      </c>
      <c r="AX164">
        <v>122.49977618262638</v>
      </c>
      <c r="AY164">
        <v>0.20567804099436868</v>
      </c>
      <c r="AZ164">
        <v>752.45279770946308</v>
      </c>
      <c r="BA164">
        <v>2152.5685080286762</v>
      </c>
      <c r="BB164">
        <v>293.4192171663542</v>
      </c>
      <c r="BC164">
        <v>1325.1432907543781</v>
      </c>
      <c r="BD164">
        <v>193.81923754368597</v>
      </c>
      <c r="BE164">
        <v>46.723590841195175</v>
      </c>
      <c r="BF164">
        <v>124.29968154417469</v>
      </c>
      <c r="BG164">
        <v>10.488384416045793</v>
      </c>
      <c r="BH164">
        <v>42.634682531931333</v>
      </c>
      <c r="BI164">
        <v>5.1318399289430872</v>
      </c>
      <c r="BJ164">
        <v>10.112096028803942</v>
      </c>
      <c r="BK164">
        <v>0.82485746045086628</v>
      </c>
      <c r="BL164">
        <v>3.619802274381259</v>
      </c>
      <c r="BM164">
        <v>0.38095135356233772</v>
      </c>
      <c r="BN164">
        <v>1.713454736031423E-2</v>
      </c>
      <c r="BO164">
        <v>1.7092411815038975</v>
      </c>
      <c r="BP164">
        <v>3.203341353355952</v>
      </c>
      <c r="BQ164">
        <v>0.20228521007786071</v>
      </c>
      <c r="BR164" s="3">
        <f t="shared" si="32"/>
        <v>4961.6189375820459</v>
      </c>
      <c r="BS164" s="3">
        <f t="shared" si="38"/>
        <v>5084.1187137646721</v>
      </c>
      <c r="BT164" s="7">
        <f t="shared" si="33"/>
        <v>0.98524823955348173</v>
      </c>
      <c r="BU164" s="8">
        <f t="shared" si="34"/>
        <v>141.21211013347317</v>
      </c>
      <c r="BV164" s="9">
        <f t="shared" si="35"/>
        <v>156.18435745012704</v>
      </c>
      <c r="BW164" s="8">
        <f t="shared" si="36"/>
        <v>1.0949247512412807</v>
      </c>
      <c r="BX164" s="8">
        <f t="shared" si="26"/>
        <v>1.1083087480262235</v>
      </c>
      <c r="BY164" s="8">
        <f t="shared" si="27"/>
        <v>0.88605453011087532</v>
      </c>
      <c r="BZ164" s="8">
        <f t="shared" si="28"/>
        <v>0.68551373471808408</v>
      </c>
      <c r="CA164" s="7">
        <f t="shared" si="37"/>
        <v>1.7637380072524904</v>
      </c>
      <c r="CB164" s="3">
        <f t="shared" si="29"/>
        <v>55.931219974106334</v>
      </c>
      <c r="CC164" s="3">
        <f t="shared" si="30"/>
        <v>15.835766500788505</v>
      </c>
      <c r="CD164" s="7">
        <f t="shared" si="31"/>
        <v>23.870537249562158</v>
      </c>
      <c r="CE164" s="6">
        <v>5.7163226797939819</v>
      </c>
      <c r="CF164" s="6">
        <v>31.23167301897702</v>
      </c>
      <c r="CG164" s="10">
        <v>-172.8737399521076</v>
      </c>
      <c r="CH164" s="5">
        <v>-639.11767203393538</v>
      </c>
      <c r="CI164" s="5">
        <v>3140.6956481933594</v>
      </c>
      <c r="CJ164" s="11"/>
      <c r="CK164" s="11"/>
      <c r="CL164" s="11"/>
      <c r="CM164" s="11"/>
      <c r="CN164" s="11"/>
      <c r="CO164" s="11"/>
      <c r="CP164" s="11"/>
      <c r="CQ164" s="11"/>
      <c r="CR164" s="11"/>
      <c r="CS164" s="11"/>
      <c r="CT164" s="11"/>
      <c r="CU164" s="11"/>
      <c r="CV164" s="11"/>
      <c r="CW164" s="11"/>
      <c r="CX164" s="11"/>
      <c r="CY164" s="11"/>
      <c r="CZ164" s="11"/>
      <c r="DA164" s="11"/>
      <c r="DB164" s="11"/>
      <c r="DC164" s="11"/>
    </row>
    <row r="165" spans="1:107" x14ac:dyDescent="0.25">
      <c r="A165" t="s">
        <v>769</v>
      </c>
      <c r="B165" t="s">
        <v>396</v>
      </c>
      <c r="C165" t="s">
        <v>666</v>
      </c>
      <c r="D165" t="s">
        <v>68</v>
      </c>
      <c r="E165" s="17" t="s">
        <v>77</v>
      </c>
      <c r="F165" t="s">
        <v>97</v>
      </c>
      <c r="G165" s="6">
        <v>2.7532999999999999</v>
      </c>
      <c r="H165" s="6">
        <v>43.386400000000002</v>
      </c>
      <c r="I165" s="6">
        <v>0</v>
      </c>
      <c r="J165" s="6">
        <v>54.781799999999997</v>
      </c>
      <c r="K165" s="6">
        <v>0.104</v>
      </c>
      <c r="L165" s="6">
        <v>3.1399999999999997E-2</v>
      </c>
      <c r="M165" s="6">
        <v>0</v>
      </c>
      <c r="N165" s="6">
        <v>1.7000000000000001E-2</v>
      </c>
      <c r="O165" s="6">
        <v>0</v>
      </c>
      <c r="P165" s="6">
        <v>9.9000000000000005E-2</v>
      </c>
      <c r="Q165" s="6">
        <v>0.78680000000000005</v>
      </c>
      <c r="R165" s="6">
        <v>-1.1593337903989891</v>
      </c>
      <c r="S165" s="6">
        <v>0</v>
      </c>
      <c r="T165" s="6">
        <v>100.80026620960101</v>
      </c>
      <c r="U165" s="6">
        <v>9.7014095607550512</v>
      </c>
      <c r="V165" s="6">
        <v>3.3327741323876836E-2</v>
      </c>
      <c r="W165" s="6">
        <v>7.8357314764311656E-3</v>
      </c>
      <c r="X165" s="6">
        <v>1.3684568295884715E-2</v>
      </c>
      <c r="Y165" s="6">
        <v>0</v>
      </c>
      <c r="Z165" s="6">
        <v>7.5406220599574122E-2</v>
      </c>
      <c r="AA165" s="6">
        <v>6.0708772700633151</v>
      </c>
      <c r="AB165" s="6">
        <v>0</v>
      </c>
      <c r="AC165" s="6">
        <v>3.9528824151913635E-3</v>
      </c>
      <c r="AD165" s="6">
        <v>1.4392058594395094</v>
      </c>
      <c r="AE165" s="6">
        <v>0</v>
      </c>
      <c r="AF165" s="6">
        <v>0.56079414056049059</v>
      </c>
      <c r="AG165" s="6">
        <v>9.8316638224508175</v>
      </c>
      <c r="AH165" s="6">
        <v>6.0748301524785067</v>
      </c>
      <c r="AI165" t="s">
        <v>770</v>
      </c>
      <c r="AJ165">
        <v>880.82873020245233</v>
      </c>
      <c r="AK165">
        <v>226.95525495533548</v>
      </c>
      <c r="AL165" t="s">
        <v>771</v>
      </c>
      <c r="AM165" t="s">
        <v>772</v>
      </c>
      <c r="AN165">
        <v>113.07622269552699</v>
      </c>
      <c r="AO165">
        <v>214812.72559434708</v>
      </c>
      <c r="AP165">
        <v>111.14108550502432</v>
      </c>
      <c r="AQ165">
        <v>311.82674938627002</v>
      </c>
      <c r="AR165">
        <v>391508.98716119828</v>
      </c>
      <c r="AS165">
        <v>393092.33251290908</v>
      </c>
      <c r="AT165">
        <v>9.2809950568633433</v>
      </c>
      <c r="AU165">
        <v>119.59123934522474</v>
      </c>
      <c r="AV165">
        <v>196.94409136135818</v>
      </c>
      <c r="AW165">
        <v>6711.5758679813134</v>
      </c>
      <c r="AX165">
        <v>86.658300965879107</v>
      </c>
      <c r="AY165">
        <v>1.149118052690147</v>
      </c>
      <c r="AZ165">
        <v>526.43308233542359</v>
      </c>
      <c r="BA165">
        <v>1549.6027987599095</v>
      </c>
      <c r="BB165">
        <v>211.02243790596216</v>
      </c>
      <c r="BC165">
        <v>942.4218905422382</v>
      </c>
      <c r="BD165">
        <v>137.61564465058672</v>
      </c>
      <c r="BE165">
        <v>32.172008749424286</v>
      </c>
      <c r="BF165">
        <v>82.526090815134452</v>
      </c>
      <c r="BG165">
        <v>7.168092552472932</v>
      </c>
      <c r="BH165">
        <v>29.574481850320112</v>
      </c>
      <c r="BI165">
        <v>3.880546220996882</v>
      </c>
      <c r="BJ165">
        <v>7.6539645566373187</v>
      </c>
      <c r="BK165">
        <v>0.63306961690398933</v>
      </c>
      <c r="BL165">
        <v>3.0772744306980973</v>
      </c>
      <c r="BM165">
        <v>0.30959639726465255</v>
      </c>
      <c r="BN165" t="s">
        <v>773</v>
      </c>
      <c r="BO165">
        <v>1.3985591802301247</v>
      </c>
      <c r="BP165">
        <v>2.5966438941898438</v>
      </c>
      <c r="BQ165">
        <v>0.65600846228952137</v>
      </c>
      <c r="BR165" s="3">
        <f t="shared" si="32"/>
        <v>3534.0909793839724</v>
      </c>
      <c r="BS165" s="3">
        <f t="shared" si="38"/>
        <v>3620.7492803498517</v>
      </c>
      <c r="BT165" s="7">
        <f t="shared" si="33"/>
        <v>0.98520212809167418</v>
      </c>
      <c r="BU165" s="8">
        <f t="shared" si="34"/>
        <v>116.21293653860694</v>
      </c>
      <c r="BV165" s="9">
        <f t="shared" si="35"/>
        <v>132.25727347503582</v>
      </c>
      <c r="BW165" s="8">
        <f t="shared" si="36"/>
        <v>1.077123899682801</v>
      </c>
      <c r="BX165" s="8">
        <f t="shared" si="26"/>
        <v>1.1247918836394426</v>
      </c>
      <c r="BY165" s="8">
        <f t="shared" si="27"/>
        <v>0.88860002989125642</v>
      </c>
      <c r="BZ165" s="8">
        <f t="shared" si="28"/>
        <v>0.66214793753586321</v>
      </c>
      <c r="CA165" s="7">
        <f t="shared" si="37"/>
        <v>1.8977581986602079</v>
      </c>
      <c r="CB165" s="3">
        <f t="shared" si="29"/>
        <v>77.448735933836659</v>
      </c>
      <c r="CC165" s="3">
        <f t="shared" si="30"/>
        <v>3.9582475584649495</v>
      </c>
      <c r="CD165" s="7">
        <f t="shared" si="31"/>
        <v>22.331469857771019</v>
      </c>
      <c r="CE165" s="6">
        <v>5.4050020627115209</v>
      </c>
      <c r="CF165" s="6">
        <v>30.563479893619377</v>
      </c>
      <c r="CG165" s="10">
        <v>-158.0967550311251</v>
      </c>
      <c r="CH165" s="5">
        <v>-799.37676925452979</v>
      </c>
      <c r="CI165" s="5">
        <v>1270.2895202636719</v>
      </c>
      <c r="CJ165" s="11"/>
      <c r="CK165" s="11"/>
      <c r="CL165" s="11"/>
      <c r="CM165" s="11"/>
      <c r="CN165" s="11"/>
      <c r="CO165" s="11"/>
      <c r="CP165" s="11"/>
      <c r="CQ165" s="11"/>
      <c r="CR165" s="11"/>
      <c r="CS165" s="11"/>
      <c r="CT165" s="11"/>
      <c r="CU165" s="11"/>
      <c r="CV165" s="11"/>
      <c r="CW165" s="11"/>
      <c r="CX165" s="11"/>
      <c r="CY165" s="11"/>
      <c r="CZ165" s="11"/>
      <c r="DA165" s="11"/>
      <c r="DB165" s="11"/>
      <c r="DC165" s="11"/>
    </row>
    <row r="166" spans="1:107" x14ac:dyDescent="0.25">
      <c r="A166" t="s">
        <v>774</v>
      </c>
      <c r="B166" t="s">
        <v>396</v>
      </c>
      <c r="C166" t="s">
        <v>666</v>
      </c>
      <c r="D166" t="s">
        <v>76</v>
      </c>
      <c r="E166" s="17" t="s">
        <v>235</v>
      </c>
      <c r="F166" t="s">
        <v>97</v>
      </c>
      <c r="G166" s="6">
        <v>3.1534</v>
      </c>
      <c r="H166" s="6">
        <v>42.580800000000004</v>
      </c>
      <c r="I166" s="6">
        <v>0</v>
      </c>
      <c r="J166" s="6">
        <v>55.396000000000001</v>
      </c>
      <c r="K166" s="6">
        <v>0.17599999999999999</v>
      </c>
      <c r="L166" s="6">
        <v>2.4500000000000001E-2</v>
      </c>
      <c r="M166" s="6">
        <v>0</v>
      </c>
      <c r="N166" s="6">
        <v>7.17E-2</v>
      </c>
      <c r="O166" s="6">
        <v>0</v>
      </c>
      <c r="P166" s="6">
        <v>0</v>
      </c>
      <c r="Q166" s="6">
        <v>0.87229999999999996</v>
      </c>
      <c r="R166" s="6">
        <v>-1.3278041530687441</v>
      </c>
      <c r="S166" s="6">
        <v>0</v>
      </c>
      <c r="T166" s="6">
        <v>100.94699584693126</v>
      </c>
      <c r="U166" s="6">
        <v>9.8667183269147181</v>
      </c>
      <c r="V166" s="6">
        <v>5.6725847432810041E-2</v>
      </c>
      <c r="W166" s="6">
        <v>6.11386691632368E-3</v>
      </c>
      <c r="X166" s="6">
        <v>0</v>
      </c>
      <c r="Y166" s="6">
        <v>0</v>
      </c>
      <c r="Z166" s="6">
        <v>8.40822796330504E-2</v>
      </c>
      <c r="AA166" s="6">
        <v>5.9924916307040039</v>
      </c>
      <c r="AB166" s="6">
        <v>0</v>
      </c>
      <c r="AC166" s="6">
        <v>1.6767947760736888E-2</v>
      </c>
      <c r="AD166" s="6">
        <v>1.6578461660085853</v>
      </c>
      <c r="AE166" s="6">
        <v>0</v>
      </c>
      <c r="AF166" s="6">
        <v>0.34215383399141475</v>
      </c>
      <c r="AG166" s="6">
        <v>10.013640320896902</v>
      </c>
      <c r="AH166" s="6">
        <v>6.0092595784647411</v>
      </c>
      <c r="AI166" t="s">
        <v>775</v>
      </c>
      <c r="AJ166">
        <v>1059.8597971879456</v>
      </c>
      <c r="AK166">
        <v>44.482665079643461</v>
      </c>
      <c r="AL166" t="s">
        <v>776</v>
      </c>
      <c r="AM166" t="s">
        <v>777</v>
      </c>
      <c r="AN166" t="s">
        <v>778</v>
      </c>
      <c r="AO166">
        <v>237350.63019478248</v>
      </c>
      <c r="AP166">
        <v>420.70266920579797</v>
      </c>
      <c r="AQ166" t="s">
        <v>779</v>
      </c>
      <c r="AR166">
        <v>395940.08559201146</v>
      </c>
      <c r="AS166">
        <v>374157.52679511765</v>
      </c>
      <c r="AT166">
        <v>9.0529286241255935</v>
      </c>
      <c r="AU166">
        <v>55.93984061444538</v>
      </c>
      <c r="AV166">
        <v>33.402571487108659</v>
      </c>
      <c r="AW166">
        <v>7688.6582336509555</v>
      </c>
      <c r="AX166">
        <v>117.43324694494267</v>
      </c>
      <c r="AY166">
        <v>0.20253767364303385</v>
      </c>
      <c r="AZ166">
        <v>761.63312036000013</v>
      </c>
      <c r="BA166">
        <v>2017.5522510914029</v>
      </c>
      <c r="BB166">
        <v>264.08586598953013</v>
      </c>
      <c r="BC166">
        <v>1139.244115542502</v>
      </c>
      <c r="BD166">
        <v>168.41257643036315</v>
      </c>
      <c r="BE166">
        <v>40.703663218714304</v>
      </c>
      <c r="BF166">
        <v>110.16382013863468</v>
      </c>
      <c r="BG166">
        <v>9.4711003710503796</v>
      </c>
      <c r="BH166">
        <v>38.924376541339569</v>
      </c>
      <c r="BI166">
        <v>4.6175558734317921</v>
      </c>
      <c r="BJ166">
        <v>9.1199436104268763</v>
      </c>
      <c r="BK166">
        <v>0.75360416669852714</v>
      </c>
      <c r="BL166">
        <v>3.4125130901261431</v>
      </c>
      <c r="BM166">
        <v>0.39378077547007517</v>
      </c>
      <c r="BN166" t="s">
        <v>780</v>
      </c>
      <c r="BO166">
        <v>1.6956496548423547</v>
      </c>
      <c r="BP166">
        <v>2.8880955262018611</v>
      </c>
      <c r="BQ166">
        <v>0.38454591578066416</v>
      </c>
      <c r="BR166" s="3">
        <f t="shared" si="32"/>
        <v>4568.4882871996915</v>
      </c>
      <c r="BS166" s="3">
        <f t="shared" si="38"/>
        <v>4685.9215341446343</v>
      </c>
      <c r="BT166" s="7">
        <f t="shared" si="33"/>
        <v>0.98540154417919645</v>
      </c>
      <c r="BU166" s="8">
        <f t="shared" si="34"/>
        <v>151.61739324738684</v>
      </c>
      <c r="BV166" s="9">
        <f t="shared" si="35"/>
        <v>155.28012305761192</v>
      </c>
      <c r="BW166" s="8">
        <f t="shared" si="36"/>
        <v>1.2891304937165644</v>
      </c>
      <c r="BX166" s="8">
        <f t="shared" si="26"/>
        <v>1.0883460058452434</v>
      </c>
      <c r="BY166" s="8">
        <f t="shared" si="27"/>
        <v>0.87959839689361397</v>
      </c>
      <c r="BZ166" s="8">
        <f t="shared" si="28"/>
        <v>0.72630051651326077</v>
      </c>
      <c r="CA166" s="7">
        <f t="shared" si="37"/>
        <v>0.79518755489905124</v>
      </c>
      <c r="CB166" s="3">
        <f t="shared" si="29"/>
        <v>65.472584925252903</v>
      </c>
      <c r="CC166" s="3">
        <f t="shared" si="30"/>
        <v>7.5104048897223548</v>
      </c>
      <c r="CD166" s="7">
        <f t="shared" si="31"/>
        <v>25.431906004781194</v>
      </c>
      <c r="CE166" s="6">
        <v>5.6325920118335517</v>
      </c>
      <c r="CF166" s="6">
        <v>31.171867155887497</v>
      </c>
      <c r="CG166" s="10">
        <v>-156.89650455269123</v>
      </c>
      <c r="CH166" s="5">
        <v>-595.4996775333093</v>
      </c>
      <c r="CI166" s="5">
        <v>5893.7441101074219</v>
      </c>
      <c r="CJ166" s="11"/>
      <c r="CK166" s="11"/>
      <c r="CL166" s="11"/>
      <c r="CM166" s="11"/>
      <c r="CN166" s="11"/>
      <c r="CO166" s="11"/>
      <c r="CP166" s="11"/>
      <c r="CQ166" s="11"/>
      <c r="CR166" s="11"/>
      <c r="CS166" s="11"/>
      <c r="CT166" s="11"/>
      <c r="CU166" s="11"/>
      <c r="CV166" s="11"/>
      <c r="CW166" s="11"/>
      <c r="CX166" s="11"/>
      <c r="CY166" s="11"/>
      <c r="CZ166" s="11"/>
      <c r="DA166" s="11"/>
      <c r="DB166" s="11"/>
      <c r="DC166" s="11"/>
    </row>
    <row r="167" spans="1:107" x14ac:dyDescent="0.25">
      <c r="A167" t="s">
        <v>781</v>
      </c>
      <c r="B167" t="s">
        <v>396</v>
      </c>
      <c r="C167" t="s">
        <v>666</v>
      </c>
      <c r="D167" t="s">
        <v>79</v>
      </c>
      <c r="E167" s="17" t="s">
        <v>573</v>
      </c>
      <c r="F167" t="s">
        <v>97</v>
      </c>
      <c r="G167" s="6">
        <v>2.8714</v>
      </c>
      <c r="H167" s="6">
        <v>43.837600000000002</v>
      </c>
      <c r="I167" s="6">
        <v>2.3E-3</v>
      </c>
      <c r="J167" s="6">
        <v>55.093000000000004</v>
      </c>
      <c r="K167" s="6">
        <v>0.13</v>
      </c>
      <c r="L167" s="6">
        <v>4.5699999999999998E-2</v>
      </c>
      <c r="M167" s="6">
        <v>0</v>
      </c>
      <c r="N167" s="6">
        <v>3.2399999999999998E-2</v>
      </c>
      <c r="O167" s="6">
        <v>0</v>
      </c>
      <c r="P167" s="6">
        <v>0.19789999999999999</v>
      </c>
      <c r="Q167" s="6">
        <v>0.85770000000000002</v>
      </c>
      <c r="R167" s="6">
        <v>-1.2090622328666176</v>
      </c>
      <c r="S167" s="6">
        <v>-5.1900846262341327E-4</v>
      </c>
      <c r="T167" s="6">
        <v>101.85851875867077</v>
      </c>
      <c r="U167" s="6">
        <v>9.66058545457701</v>
      </c>
      <c r="V167" s="6">
        <v>4.1250040388350395E-2</v>
      </c>
      <c r="W167" s="6">
        <v>1.1404233390856824E-2</v>
      </c>
      <c r="X167" s="6">
        <v>2.7086331184223537E-2</v>
      </c>
      <c r="Y167" s="6">
        <v>0</v>
      </c>
      <c r="Z167" s="6">
        <v>8.1392936334648697E-2</v>
      </c>
      <c r="AA167" s="6">
        <v>6.0736965495614621</v>
      </c>
      <c r="AB167" s="6">
        <v>0</v>
      </c>
      <c r="AC167" s="6">
        <v>7.4596502856263706E-3</v>
      </c>
      <c r="AD167" s="6">
        <v>1.4861805149961591</v>
      </c>
      <c r="AE167" s="6">
        <v>6.3792517232117915E-4</v>
      </c>
      <c r="AF167" s="6">
        <v>0.5131815598315197</v>
      </c>
      <c r="AG167" s="6">
        <v>9.8217189958750897</v>
      </c>
      <c r="AH167" s="6">
        <v>6.0811561998470882</v>
      </c>
      <c r="AI167" t="s">
        <v>782</v>
      </c>
      <c r="AJ167">
        <v>1021.1596595601817</v>
      </c>
      <c r="AK167">
        <v>154.6540257484439</v>
      </c>
      <c r="AL167" t="s">
        <v>783</v>
      </c>
      <c r="AM167" t="s">
        <v>784</v>
      </c>
      <c r="AN167" t="s">
        <v>785</v>
      </c>
      <c r="AO167">
        <v>248642.20944632901</v>
      </c>
      <c r="AP167">
        <v>265.33896127840609</v>
      </c>
      <c r="AQ167" t="s">
        <v>786</v>
      </c>
      <c r="AR167">
        <v>393724.53637660487</v>
      </c>
      <c r="AS167">
        <v>378362.87212175364</v>
      </c>
      <c r="AT167">
        <v>10.322430030043705</v>
      </c>
      <c r="AU167">
        <v>110.94325349896184</v>
      </c>
      <c r="AV167">
        <v>102.67834035592588</v>
      </c>
      <c r="AW167">
        <v>7271.3558382753381</v>
      </c>
      <c r="AX167">
        <v>130.35369450127709</v>
      </c>
      <c r="AY167">
        <v>0.16159591432979584</v>
      </c>
      <c r="AZ167">
        <v>853.26876618070196</v>
      </c>
      <c r="BA167">
        <v>2343.8621242142804</v>
      </c>
      <c r="BB167">
        <v>304.9866314676006</v>
      </c>
      <c r="BC167">
        <v>1395.3806937727416</v>
      </c>
      <c r="BD167">
        <v>206.65419113843555</v>
      </c>
      <c r="BE167">
        <v>50.805434999719289</v>
      </c>
      <c r="BF167">
        <v>134.09166272283215</v>
      </c>
      <c r="BG167">
        <v>11.239789941829176</v>
      </c>
      <c r="BH167">
        <v>44.925325773948124</v>
      </c>
      <c r="BI167">
        <v>5.4018577477432039</v>
      </c>
      <c r="BJ167">
        <v>9.8910058104199408</v>
      </c>
      <c r="BK167">
        <v>0.79079292940254098</v>
      </c>
      <c r="BL167">
        <v>3.9162757248196955</v>
      </c>
      <c r="BM167">
        <v>0.39096918879856363</v>
      </c>
      <c r="BN167" t="s">
        <v>787</v>
      </c>
      <c r="BO167">
        <v>1.4966223065420861</v>
      </c>
      <c r="BP167">
        <v>2.1276373882094948</v>
      </c>
      <c r="BQ167">
        <v>0.13842069051718758</v>
      </c>
      <c r="BR167" s="3">
        <f t="shared" si="32"/>
        <v>5365.6055216132736</v>
      </c>
      <c r="BS167" s="3">
        <f t="shared" si="38"/>
        <v>5495.9592161145511</v>
      </c>
      <c r="BT167" s="7">
        <f t="shared" si="33"/>
        <v>0.98573208246327737</v>
      </c>
      <c r="BU167" s="8">
        <f t="shared" si="34"/>
        <v>148.00967942703738</v>
      </c>
      <c r="BV167" s="9">
        <f t="shared" si="35"/>
        <v>157.18974229455361</v>
      </c>
      <c r="BW167" s="8">
        <f t="shared" si="36"/>
        <v>1.179128109704326</v>
      </c>
      <c r="BX167" s="8">
        <f t="shared" si="26"/>
        <v>1.1115689879358956</v>
      </c>
      <c r="BY167" s="8">
        <f t="shared" si="27"/>
        <v>0.89834853503141265</v>
      </c>
      <c r="BZ167" s="8">
        <f t="shared" si="28"/>
        <v>0.69272315319834799</v>
      </c>
      <c r="CA167" s="7">
        <f t="shared" si="37"/>
        <v>1.3939921614962472</v>
      </c>
      <c r="CB167" s="3">
        <f t="shared" si="29"/>
        <v>55.78173956706766</v>
      </c>
      <c r="CC167" s="3">
        <f t="shared" si="30"/>
        <v>15.370804612084404</v>
      </c>
      <c r="CD167" s="7">
        <f t="shared" si="31"/>
        <v>24.131271238258069</v>
      </c>
      <c r="CE167" s="6">
        <v>5.766656290390797</v>
      </c>
      <c r="CF167" s="6">
        <v>31.642035687277652</v>
      </c>
      <c r="CG167" s="10">
        <v>-172.26361381600714</v>
      </c>
      <c r="CH167" s="5">
        <v>-584.27249069815662</v>
      </c>
      <c r="CI167" s="5">
        <v>6222.2815551757813</v>
      </c>
      <c r="CJ167" s="11"/>
      <c r="CK167" s="11"/>
      <c r="CL167" s="11"/>
      <c r="CM167" s="11"/>
      <c r="CN167" s="11"/>
      <c r="CO167" s="11"/>
      <c r="CP167" s="11"/>
      <c r="CQ167" s="11"/>
      <c r="CR167" s="11"/>
      <c r="CS167" s="11"/>
      <c r="CT167" s="11"/>
      <c r="CU167" s="11"/>
      <c r="CV167" s="11"/>
      <c r="CW167" s="11"/>
      <c r="CX167" s="11"/>
      <c r="CY167" s="11"/>
      <c r="CZ167" s="11"/>
      <c r="DA167" s="11"/>
      <c r="DB167" s="11"/>
      <c r="DC167" s="11"/>
    </row>
    <row r="168" spans="1:107" x14ac:dyDescent="0.25">
      <c r="A168" t="s">
        <v>788</v>
      </c>
      <c r="B168" t="s">
        <v>396</v>
      </c>
      <c r="C168" t="s">
        <v>666</v>
      </c>
      <c r="D168" t="s">
        <v>68</v>
      </c>
      <c r="E168" s="17" t="s">
        <v>69</v>
      </c>
      <c r="F168" s="17" t="s">
        <v>70</v>
      </c>
      <c r="G168" s="6">
        <v>3.2109000000000001</v>
      </c>
      <c r="H168" s="6">
        <v>43.037399999999998</v>
      </c>
      <c r="I168" s="6">
        <v>5.0000000000000001E-3</v>
      </c>
      <c r="J168" s="6">
        <v>55.590699999999998</v>
      </c>
      <c r="K168" s="6">
        <v>0.1022</v>
      </c>
      <c r="L168" s="6">
        <v>2.6499999999999999E-2</v>
      </c>
      <c r="M168" s="6">
        <v>0</v>
      </c>
      <c r="N168" s="6">
        <v>2.0899999999999998E-2</v>
      </c>
      <c r="O168" s="6">
        <v>0</v>
      </c>
      <c r="P168" s="6">
        <v>0</v>
      </c>
      <c r="Q168" s="6">
        <v>0.83750000000000002</v>
      </c>
      <c r="R168" s="6">
        <v>-1.3520157148120855</v>
      </c>
      <c r="S168" s="6">
        <v>-1.1282792665726375E-3</v>
      </c>
      <c r="T168" s="6">
        <v>101.47805600592135</v>
      </c>
      <c r="U168" s="6">
        <v>9.8396776288249992</v>
      </c>
      <c r="V168" s="6">
        <v>3.2734342666759828E-2</v>
      </c>
      <c r="W168" s="6">
        <v>6.6129580931664289E-3</v>
      </c>
      <c r="X168" s="6">
        <v>0</v>
      </c>
      <c r="Y168" s="6">
        <v>0</v>
      </c>
      <c r="Z168" s="6">
        <v>8.0224648838213897E-2</v>
      </c>
      <c r="AA168" s="6">
        <v>6.0189959337609586</v>
      </c>
      <c r="AB168" s="6">
        <v>0</v>
      </c>
      <c r="AC168" s="6">
        <v>4.8572610676959563E-3</v>
      </c>
      <c r="AD168" s="6">
        <v>1.6775533859126444</v>
      </c>
      <c r="AE168" s="6">
        <v>1.3998567980253401E-3</v>
      </c>
      <c r="AF168" s="6">
        <v>0.3210467572893303</v>
      </c>
      <c r="AG168" s="6">
        <v>9.9592495784231403</v>
      </c>
      <c r="AH168" s="6">
        <v>6.0238531948286544</v>
      </c>
      <c r="AI168" t="s">
        <v>789</v>
      </c>
      <c r="AJ168">
        <v>922.09542088584351</v>
      </c>
      <c r="AK168">
        <v>79.646742778036838</v>
      </c>
      <c r="AL168" t="s">
        <v>790</v>
      </c>
      <c r="AM168" t="s">
        <v>791</v>
      </c>
      <c r="AN168">
        <v>240.86618548186257</v>
      </c>
      <c r="AO168">
        <v>224282.11106141694</v>
      </c>
      <c r="AP168">
        <v>105.95344568066172</v>
      </c>
      <c r="AQ168">
        <v>258.19429173737626</v>
      </c>
      <c r="AR168">
        <v>397298.00285306707</v>
      </c>
      <c r="AS168">
        <v>398963.64223127899</v>
      </c>
      <c r="AT168">
        <v>10.336428020603337</v>
      </c>
      <c r="AU168">
        <v>68.151160783413033</v>
      </c>
      <c r="AV168">
        <v>73.636454788729665</v>
      </c>
      <c r="AW168">
        <v>6967.5761436020157</v>
      </c>
      <c r="AX168">
        <v>119.16628533837255</v>
      </c>
      <c r="AY168">
        <v>0.13155095138936207</v>
      </c>
      <c r="AZ168">
        <v>765.70725548190217</v>
      </c>
      <c r="BA168">
        <v>2244.2040749735938</v>
      </c>
      <c r="BB168">
        <v>305.64500630321498</v>
      </c>
      <c r="BC168">
        <v>1311.865247738489</v>
      </c>
      <c r="BD168">
        <v>187.4917368767924</v>
      </c>
      <c r="BE168">
        <v>44.172585229230933</v>
      </c>
      <c r="BF168">
        <v>113.96649617863335</v>
      </c>
      <c r="BG168">
        <v>10.039485946319394</v>
      </c>
      <c r="BH168">
        <v>42.788973211294106</v>
      </c>
      <c r="BI168">
        <v>5.2300322630978844</v>
      </c>
      <c r="BJ168">
        <v>10.621243321776889</v>
      </c>
      <c r="BK168">
        <v>0.86249660715318932</v>
      </c>
      <c r="BL168">
        <v>3.9387984327204961</v>
      </c>
      <c r="BM168">
        <v>0.38300587115675105</v>
      </c>
      <c r="BN168" t="s">
        <v>792</v>
      </c>
      <c r="BO168">
        <v>1.3814174064121967</v>
      </c>
      <c r="BP168">
        <v>2.3257073136186723</v>
      </c>
      <c r="BQ168">
        <v>0.39576434728297588</v>
      </c>
      <c r="BR168" s="3">
        <f t="shared" si="32"/>
        <v>5046.9164384353744</v>
      </c>
      <c r="BS168" s="3">
        <f t="shared" si="38"/>
        <v>5166.0827237737467</v>
      </c>
      <c r="BT168" s="7">
        <f t="shared" si="33"/>
        <v>0.985364521771948</v>
      </c>
      <c r="BU168" s="8">
        <f t="shared" si="34"/>
        <v>132.06159427664915</v>
      </c>
      <c r="BV168" s="9">
        <f t="shared" si="35"/>
        <v>149.64561371430901</v>
      </c>
      <c r="BW168" s="8">
        <f t="shared" si="36"/>
        <v>1.1254893476153267</v>
      </c>
      <c r="BX168" s="8">
        <f t="shared" si="26"/>
        <v>1.1223026794471902</v>
      </c>
      <c r="BY168" s="8">
        <f t="shared" si="27"/>
        <v>0.88946904718619635</v>
      </c>
      <c r="BZ168" s="8">
        <f t="shared" si="28"/>
        <v>0.65815343933329018</v>
      </c>
      <c r="CA168" s="7">
        <f t="shared" si="37"/>
        <v>1.1686777138126407</v>
      </c>
      <c r="CB168" s="3">
        <f t="shared" si="29"/>
        <v>58.469357535292723</v>
      </c>
      <c r="CC168" s="3">
        <f t="shared" si="30"/>
        <v>5.8764952669063089</v>
      </c>
      <c r="CD168" s="7">
        <f t="shared" si="31"/>
        <v>22.785000042769767</v>
      </c>
      <c r="CE168" s="6">
        <v>5.7265013070018762</v>
      </c>
      <c r="CF168" s="6">
        <v>31.136425976332958</v>
      </c>
      <c r="CG168" s="10">
        <v>-162.55813101084709</v>
      </c>
      <c r="CH168" s="5">
        <v>-659.30173328620367</v>
      </c>
      <c r="CI168" s="5">
        <v>-1021.0105895996094</v>
      </c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</row>
    <row r="169" spans="1:107" x14ac:dyDescent="0.25">
      <c r="A169" t="s">
        <v>793</v>
      </c>
      <c r="B169" t="s">
        <v>396</v>
      </c>
      <c r="C169" t="s">
        <v>666</v>
      </c>
      <c r="D169" t="s">
        <v>76</v>
      </c>
      <c r="E169" s="17" t="s">
        <v>77</v>
      </c>
      <c r="F169" s="17" t="s">
        <v>70</v>
      </c>
      <c r="G169" s="6">
        <v>3.2101999999999999</v>
      </c>
      <c r="H169" s="6">
        <v>41.901200000000003</v>
      </c>
      <c r="I169" s="6">
        <v>2.9000000000000001E-2</v>
      </c>
      <c r="J169" s="6">
        <v>55.650799999999997</v>
      </c>
      <c r="K169" s="6">
        <v>0.1149</v>
      </c>
      <c r="L169" s="6">
        <v>1.83E-2</v>
      </c>
      <c r="M169" s="6">
        <v>0</v>
      </c>
      <c r="N169" s="6">
        <v>1.6199999999999999E-2</v>
      </c>
      <c r="O169" s="6">
        <v>0</v>
      </c>
      <c r="P169" s="6">
        <v>0</v>
      </c>
      <c r="Q169" s="6">
        <v>0.76970000000000005</v>
      </c>
      <c r="R169" s="6">
        <v>-1.3517209653647753</v>
      </c>
      <c r="S169" s="6">
        <v>-6.5440197461212974E-3</v>
      </c>
      <c r="T169" s="6">
        <v>100.35213501488911</v>
      </c>
      <c r="U169" s="6">
        <v>10.008564913110245</v>
      </c>
      <c r="V169" s="6">
        <v>3.7393354622073327E-2</v>
      </c>
      <c r="W169" s="6">
        <v>4.5666842681111571E-3</v>
      </c>
      <c r="X169" s="6">
        <v>0</v>
      </c>
      <c r="Y169" s="6">
        <v>0</v>
      </c>
      <c r="Z169" s="6">
        <v>7.4914548527348288E-2</v>
      </c>
      <c r="AA169" s="6">
        <v>5.9542375206901266</v>
      </c>
      <c r="AB169" s="6">
        <v>0</v>
      </c>
      <c r="AC169" s="6">
        <v>3.8254439748340069E-3</v>
      </c>
      <c r="AD169" s="6">
        <v>1.7041323903572372</v>
      </c>
      <c r="AE169" s="6">
        <v>8.2496072917429483E-3</v>
      </c>
      <c r="AF169" s="6">
        <v>0.28761800235101986</v>
      </c>
      <c r="AG169" s="6">
        <v>10.125439500527778</v>
      </c>
      <c r="AH169" s="6">
        <v>5.9580629646649603</v>
      </c>
      <c r="AI169" t="s">
        <v>794</v>
      </c>
      <c r="AJ169">
        <v>828.93985656347365</v>
      </c>
      <c r="AK169">
        <v>59.960528307643457</v>
      </c>
      <c r="AL169" t="s">
        <v>795</v>
      </c>
      <c r="AM169" t="s">
        <v>796</v>
      </c>
      <c r="AN169">
        <v>281.52082024038236</v>
      </c>
      <c r="AO169">
        <v>214207.50226316645</v>
      </c>
      <c r="AP169">
        <v>190.43766053368847</v>
      </c>
      <c r="AQ169">
        <v>521.84671964893471</v>
      </c>
      <c r="AR169">
        <v>397726.81883024256</v>
      </c>
      <c r="AS169">
        <v>375720.6179569076</v>
      </c>
      <c r="AT169">
        <v>8.6633565859809991</v>
      </c>
      <c r="AU169">
        <v>63.856522302384455</v>
      </c>
      <c r="AV169">
        <v>55.590255172353707</v>
      </c>
      <c r="AW169">
        <v>6545.0685491561489</v>
      </c>
      <c r="AX169">
        <v>117.50663724790496</v>
      </c>
      <c r="AY169">
        <v>1.1887338022281807E-2</v>
      </c>
      <c r="AZ169">
        <v>731.49693724426402</v>
      </c>
      <c r="BA169">
        <v>2095.8965958842568</v>
      </c>
      <c r="BB169">
        <v>271.11335047198793</v>
      </c>
      <c r="BC169">
        <v>1189.78924511743</v>
      </c>
      <c r="BD169">
        <v>172.14815019056977</v>
      </c>
      <c r="BE169">
        <v>41.302818551289356</v>
      </c>
      <c r="BF169">
        <v>113.41628219358269</v>
      </c>
      <c r="BG169">
        <v>9.9664346071804584</v>
      </c>
      <c r="BH169">
        <v>42.975794694414574</v>
      </c>
      <c r="BI169">
        <v>5.1010003313687653</v>
      </c>
      <c r="BJ169">
        <v>9.6546081641401233</v>
      </c>
      <c r="BK169">
        <v>0.7569121563270077</v>
      </c>
      <c r="BL169">
        <v>3.3294883602114891</v>
      </c>
      <c r="BM169">
        <v>0.3448206602859083</v>
      </c>
      <c r="BN169">
        <v>1.866996424052136E-2</v>
      </c>
      <c r="BO169">
        <v>1.211522485859214</v>
      </c>
      <c r="BP169">
        <v>1.2229889007963486</v>
      </c>
      <c r="BQ169">
        <v>8.5548116307355357E-2</v>
      </c>
      <c r="BR169" s="3">
        <f t="shared" si="32"/>
        <v>4687.2924386273089</v>
      </c>
      <c r="BS169" s="3">
        <f t="shared" si="38"/>
        <v>4804.7990758752139</v>
      </c>
      <c r="BT169" s="7">
        <f t="shared" si="33"/>
        <v>0.98461178603248156</v>
      </c>
      <c r="BU169" s="8">
        <f t="shared" si="34"/>
        <v>149.24938187793242</v>
      </c>
      <c r="BV169" s="9">
        <f t="shared" si="35"/>
        <v>165.33231729454033</v>
      </c>
      <c r="BW169" s="8">
        <f t="shared" si="36"/>
        <v>1.1855239369772843</v>
      </c>
      <c r="BX169" s="8">
        <f t="shared" si="26"/>
        <v>1.1386121944885099</v>
      </c>
      <c r="BY169" s="8">
        <f t="shared" si="27"/>
        <v>0.87005857637029216</v>
      </c>
      <c r="BZ169" s="8">
        <f t="shared" si="28"/>
        <v>0.65801685904000096</v>
      </c>
      <c r="CA169" s="7">
        <f t="shared" si="37"/>
        <v>0.93898831545676709</v>
      </c>
      <c r="CB169" s="3">
        <f t="shared" si="29"/>
        <v>55.699564743291482</v>
      </c>
      <c r="CC169" s="3">
        <f t="shared" si="30"/>
        <v>14.295918526159261</v>
      </c>
      <c r="CD169" s="7">
        <f t="shared" si="31"/>
        <v>23.035998748185552</v>
      </c>
      <c r="CE169" s="6">
        <v>5.6535112011793007</v>
      </c>
      <c r="CF169" s="6">
        <v>31.282854083145704</v>
      </c>
      <c r="CG169" s="10">
        <v>-171.52685122967159</v>
      </c>
      <c r="CH169" s="5">
        <v>-429.25953825968827</v>
      </c>
      <c r="CI169" s="5">
        <v>1016.7269287109375</v>
      </c>
      <c r="CJ169" s="11"/>
      <c r="CK169" s="11"/>
      <c r="CL169" s="11"/>
      <c r="CM169" s="11"/>
      <c r="CN169" s="11"/>
      <c r="CO169" s="11"/>
      <c r="CP169" s="11"/>
      <c r="CQ169" s="11"/>
      <c r="CR169" s="11"/>
      <c r="CS169" s="11"/>
      <c r="CT169" s="11"/>
      <c r="CU169" s="11"/>
      <c r="CV169" s="11"/>
      <c r="CW169" s="11"/>
      <c r="CX169" s="11"/>
      <c r="CY169" s="11"/>
      <c r="CZ169" s="11"/>
      <c r="DA169" s="11"/>
      <c r="DB169" s="11"/>
      <c r="DC169" s="11"/>
    </row>
    <row r="170" spans="1:107" x14ac:dyDescent="0.25">
      <c r="A170" t="s">
        <v>797</v>
      </c>
      <c r="B170" t="s">
        <v>396</v>
      </c>
      <c r="C170" t="s">
        <v>666</v>
      </c>
      <c r="D170" t="s">
        <v>68</v>
      </c>
      <c r="E170" s="17" t="s">
        <v>77</v>
      </c>
      <c r="F170" s="17" t="s">
        <v>70</v>
      </c>
      <c r="G170" s="6">
        <v>3.0228000000000002</v>
      </c>
      <c r="H170" s="6">
        <v>42.053699999999999</v>
      </c>
      <c r="I170" s="6">
        <v>8.9999999999999998E-4</v>
      </c>
      <c r="J170" s="6">
        <v>55.4193</v>
      </c>
      <c r="K170" s="6">
        <v>0.1114</v>
      </c>
      <c r="L170" s="6">
        <v>4.1399999999999999E-2</v>
      </c>
      <c r="M170" s="6">
        <v>0</v>
      </c>
      <c r="N170" s="6">
        <v>3.1300000000000001E-2</v>
      </c>
      <c r="O170" s="6">
        <v>0.21260000000000001</v>
      </c>
      <c r="P170" s="6">
        <v>6.59E-2</v>
      </c>
      <c r="Q170" s="6">
        <v>0.80530000000000002</v>
      </c>
      <c r="R170" s="6">
        <v>-1.2728123276134331</v>
      </c>
      <c r="S170" s="6">
        <v>-2.0309026798307473E-4</v>
      </c>
      <c r="T170" s="6">
        <v>100.49168458211858</v>
      </c>
      <c r="U170" s="6">
        <v>9.9399632243964202</v>
      </c>
      <c r="V170" s="6">
        <v>3.615621278788083E-2</v>
      </c>
      <c r="W170" s="6">
        <v>1.0331187360644914E-2</v>
      </c>
      <c r="X170" s="6">
        <v>9.2258528125273385E-3</v>
      </c>
      <c r="Y170" s="6">
        <v>3.0143911413235757E-2</v>
      </c>
      <c r="Z170" s="6">
        <v>7.8167410025473352E-2</v>
      </c>
      <c r="AA170" s="6">
        <v>5.9597391249837566</v>
      </c>
      <c r="AB170" s="6">
        <v>0</v>
      </c>
      <c r="AC170" s="6">
        <v>7.3711374948766334E-3</v>
      </c>
      <c r="AD170" s="6">
        <v>1.6003095523461408</v>
      </c>
      <c r="AE170" s="6">
        <v>2.5532957952662395E-4</v>
      </c>
      <c r="AF170" s="6">
        <v>0.39943511807433257</v>
      </c>
      <c r="AG170" s="6">
        <v>10.103987798796183</v>
      </c>
      <c r="AH170" s="6">
        <v>5.9671102624786334</v>
      </c>
      <c r="AI170" t="s">
        <v>798</v>
      </c>
      <c r="AJ170">
        <v>783.16881502373167</v>
      </c>
      <c r="AK170">
        <v>219.03407060865655</v>
      </c>
      <c r="AL170">
        <v>3.7428961712022493</v>
      </c>
      <c r="AM170" t="s">
        <v>799</v>
      </c>
      <c r="AN170">
        <v>234.74777951138685</v>
      </c>
      <c r="AO170">
        <v>220934.1514157216</v>
      </c>
      <c r="AP170">
        <v>93.449333519660712</v>
      </c>
      <c r="AQ170">
        <v>335.30526177055486</v>
      </c>
      <c r="AR170">
        <v>396083.02425106993</v>
      </c>
      <c r="AS170">
        <v>382287.78125307488</v>
      </c>
      <c r="AT170">
        <v>9.4080513418955221</v>
      </c>
      <c r="AU170">
        <v>96.242872540969785</v>
      </c>
      <c r="AV170">
        <v>236.53779740392267</v>
      </c>
      <c r="AW170">
        <v>6557.7298632264992</v>
      </c>
      <c r="AX170">
        <v>82.100736422707328</v>
      </c>
      <c r="AY170">
        <v>0.88575160671783348</v>
      </c>
      <c r="AZ170">
        <v>545.05894907807408</v>
      </c>
      <c r="BA170">
        <v>1556.6505504047873</v>
      </c>
      <c r="BB170">
        <v>198.0041861456273</v>
      </c>
      <c r="BC170">
        <v>863.3805393800227</v>
      </c>
      <c r="BD170">
        <v>126.3816463590902</v>
      </c>
      <c r="BE170">
        <v>29.673059013165172</v>
      </c>
      <c r="BF170">
        <v>78.579844191518433</v>
      </c>
      <c r="BG170">
        <v>6.8420539652704511</v>
      </c>
      <c r="BH170">
        <v>29.120291296232079</v>
      </c>
      <c r="BI170">
        <v>3.5874432022271519</v>
      </c>
      <c r="BJ170">
        <v>6.9502505176797547</v>
      </c>
      <c r="BK170">
        <v>0.57192389468294147</v>
      </c>
      <c r="BL170">
        <v>2.6058579903538579</v>
      </c>
      <c r="BM170">
        <v>0.25763399980706941</v>
      </c>
      <c r="BN170" t="s">
        <v>800</v>
      </c>
      <c r="BO170">
        <v>1.1555954669381518</v>
      </c>
      <c r="BP170">
        <v>2.2159162738284324</v>
      </c>
      <c r="BQ170">
        <v>0.54703362213618612</v>
      </c>
      <c r="BR170" s="3">
        <f t="shared" si="32"/>
        <v>3447.6642294385383</v>
      </c>
      <c r="BS170" s="3">
        <f t="shared" si="38"/>
        <v>3529.7649658612459</v>
      </c>
      <c r="BT170" s="7">
        <f t="shared" si="33"/>
        <v>0.98551614903798646</v>
      </c>
      <c r="BU170" s="8">
        <f t="shared" si="34"/>
        <v>142.09220704176303</v>
      </c>
      <c r="BV170" s="9">
        <f t="shared" si="35"/>
        <v>156.89380168037255</v>
      </c>
      <c r="BW170" s="8">
        <f t="shared" si="36"/>
        <v>1.2173320972601074</v>
      </c>
      <c r="BX170" s="8">
        <f t="shared" si="26"/>
        <v>1.1463570147466333</v>
      </c>
      <c r="BY170" s="8">
        <f t="shared" si="27"/>
        <v>0.87644046558598188</v>
      </c>
      <c r="BZ170" s="8">
        <f t="shared" si="28"/>
        <v>0.66301801504992597</v>
      </c>
      <c r="CA170" s="7">
        <f t="shared" si="37"/>
        <v>2.2758471856231806</v>
      </c>
      <c r="CB170" s="3">
        <f t="shared" si="29"/>
        <v>79.874190524468546</v>
      </c>
      <c r="CC170" s="3">
        <f t="shared" si="30"/>
        <v>4.0507862481563732</v>
      </c>
      <c r="CD170" s="7">
        <f t="shared" si="31"/>
        <v>22.885585023823555</v>
      </c>
      <c r="CE170" s="6">
        <v>5.3331003123498411</v>
      </c>
      <c r="CF170" s="6">
        <v>31.28342208309698</v>
      </c>
      <c r="CG170" s="10">
        <v>-161.23294462962383</v>
      </c>
      <c r="CH170" s="5">
        <v>-547.41065415876074</v>
      </c>
      <c r="CI170" s="5">
        <v>818.4427490234375</v>
      </c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</row>
    <row r="171" spans="1:107" x14ac:dyDescent="0.25">
      <c r="A171" t="s">
        <v>801</v>
      </c>
      <c r="B171" t="s">
        <v>396</v>
      </c>
      <c r="C171" t="s">
        <v>666</v>
      </c>
      <c r="D171" t="s">
        <v>76</v>
      </c>
      <c r="E171" s="17" t="s">
        <v>77</v>
      </c>
      <c r="F171" s="17" t="s">
        <v>70</v>
      </c>
      <c r="G171" s="6">
        <v>3.0714000000000001</v>
      </c>
      <c r="H171" s="6">
        <v>41.8401</v>
      </c>
      <c r="I171" s="6">
        <v>1.5800000000000002E-2</v>
      </c>
      <c r="J171" s="6">
        <v>54.735799999999998</v>
      </c>
      <c r="K171" s="6">
        <v>0.10589999999999999</v>
      </c>
      <c r="L171" s="6">
        <v>3.6200000000000003E-2</v>
      </c>
      <c r="M171" s="6">
        <v>0</v>
      </c>
      <c r="N171" s="6">
        <v>1.26E-2</v>
      </c>
      <c r="O171" s="6">
        <v>0</v>
      </c>
      <c r="P171" s="6">
        <v>0.2636</v>
      </c>
      <c r="Q171" s="6">
        <v>0.84809999999999997</v>
      </c>
      <c r="R171" s="6">
        <v>-1.2932763606695443</v>
      </c>
      <c r="S171" s="6">
        <v>-3.5653624823695344E-3</v>
      </c>
      <c r="T171" s="6">
        <v>99.63275827684808</v>
      </c>
      <c r="U171" s="6">
        <v>9.8995688598506391</v>
      </c>
      <c r="V171" s="6">
        <v>3.4658899770641939E-2</v>
      </c>
      <c r="W171" s="6">
        <v>9.0335503008537651E-3</v>
      </c>
      <c r="X171" s="6">
        <v>3.7212391571242148E-2</v>
      </c>
      <c r="Y171" s="6">
        <v>0</v>
      </c>
      <c r="Z171" s="6">
        <v>8.3011097497582509E-2</v>
      </c>
      <c r="AA171" s="6">
        <v>5.979113817383527</v>
      </c>
      <c r="AB171" s="6">
        <v>0</v>
      </c>
      <c r="AC171" s="6">
        <v>2.992139166576886E-3</v>
      </c>
      <c r="AD171" s="6">
        <v>1.6396533217005604</v>
      </c>
      <c r="AE171" s="6">
        <v>4.5199827436906538E-3</v>
      </c>
      <c r="AF171" s="6">
        <v>0.35582669555574892</v>
      </c>
      <c r="AG171" s="6">
        <v>10.063484798990959</v>
      </c>
      <c r="AH171" s="6">
        <v>5.9821059565501038</v>
      </c>
      <c r="AI171" t="s">
        <v>802</v>
      </c>
      <c r="BR171" s="3"/>
      <c r="BS171" s="3"/>
      <c r="BT171" s="7" t="str">
        <f t="shared" si="33"/>
        <v/>
      </c>
      <c r="BU171" s="8" t="str">
        <f t="shared" si="34"/>
        <v/>
      </c>
      <c r="BV171" s="9" t="str">
        <f t="shared" si="35"/>
        <v/>
      </c>
      <c r="BW171" s="8" t="str">
        <f t="shared" si="36"/>
        <v/>
      </c>
      <c r="BX171" s="8" t="str">
        <f t="shared" si="26"/>
        <v/>
      </c>
      <c r="BY171" s="8" t="str">
        <f t="shared" si="27"/>
        <v/>
      </c>
      <c r="BZ171" s="8" t="str">
        <f t="shared" si="28"/>
        <v/>
      </c>
      <c r="CA171" s="7" t="str">
        <f t="shared" si="37"/>
        <v/>
      </c>
      <c r="CB171" s="3" t="str">
        <f t="shared" si="29"/>
        <v/>
      </c>
      <c r="CC171" s="3" t="str">
        <f t="shared" si="30"/>
        <v/>
      </c>
      <c r="CD171" s="7" t="str">
        <f t="shared" si="31"/>
        <v/>
      </c>
      <c r="CE171" s="6"/>
      <c r="CF171" s="6"/>
      <c r="CG171" s="10"/>
      <c r="CH171" s="5"/>
      <c r="CI171" s="5"/>
      <c r="CJ171" s="11"/>
      <c r="CK171" s="11"/>
      <c r="CL171" s="11"/>
      <c r="CM171" s="11"/>
      <c r="CN171" s="11"/>
      <c r="CO171" s="11"/>
      <c r="CP171" s="11"/>
      <c r="CQ171" s="11"/>
      <c r="CR171" s="11"/>
      <c r="CS171" s="11"/>
      <c r="CT171" s="11"/>
      <c r="CU171" s="11"/>
      <c r="CV171" s="11"/>
      <c r="CW171" s="11"/>
      <c r="CX171" s="11"/>
      <c r="CY171" s="11"/>
      <c r="CZ171" s="11"/>
      <c r="DA171" s="11"/>
      <c r="DB171" s="11"/>
      <c r="DC171" s="11"/>
    </row>
    <row r="172" spans="1:107" x14ac:dyDescent="0.25">
      <c r="A172" t="s">
        <v>803</v>
      </c>
      <c r="B172" t="s">
        <v>396</v>
      </c>
      <c r="C172" t="s">
        <v>666</v>
      </c>
      <c r="D172" t="s">
        <v>68</v>
      </c>
      <c r="E172" s="17" t="s">
        <v>69</v>
      </c>
      <c r="F172" s="17" t="s">
        <v>70</v>
      </c>
      <c r="G172" s="6">
        <v>3.0680000000000001</v>
      </c>
      <c r="H172" s="6">
        <v>42.1327</v>
      </c>
      <c r="I172" s="6">
        <v>1.6299999999999999E-2</v>
      </c>
      <c r="J172" s="6">
        <v>55.009500000000003</v>
      </c>
      <c r="K172" s="6">
        <v>0.1366</v>
      </c>
      <c r="L172" s="6">
        <v>5.0200000000000002E-2</v>
      </c>
      <c r="M172" s="6">
        <v>0</v>
      </c>
      <c r="N172" s="6">
        <v>0</v>
      </c>
      <c r="O172" s="6">
        <v>6.6400000000000001E-2</v>
      </c>
      <c r="P172" s="6">
        <v>0</v>
      </c>
      <c r="Q172" s="6">
        <v>0.82479999999999998</v>
      </c>
      <c r="R172" s="6">
        <v>-1.2918447204968944</v>
      </c>
      <c r="S172" s="6">
        <v>-3.6781904090267981E-3</v>
      </c>
      <c r="T172" s="6">
        <v>100.00897708909407</v>
      </c>
      <c r="U172" s="6">
        <v>9.8989427357082871</v>
      </c>
      <c r="V172" s="6">
        <v>4.4481130340119586E-2</v>
      </c>
      <c r="W172" s="6">
        <v>1.2527188538753011E-2</v>
      </c>
      <c r="X172" s="6">
        <v>0</v>
      </c>
      <c r="Y172" s="6">
        <v>9.4456488591523231E-3</v>
      </c>
      <c r="Z172" s="6">
        <v>8.0323763414288332E-2</v>
      </c>
      <c r="AA172" s="6">
        <v>5.9905914361221431</v>
      </c>
      <c r="AB172" s="6">
        <v>0</v>
      </c>
      <c r="AC172" s="6">
        <v>0</v>
      </c>
      <c r="AD172" s="6">
        <v>1.6295861016368562</v>
      </c>
      <c r="AE172" s="6">
        <v>4.6395258381765917E-3</v>
      </c>
      <c r="AF172" s="6">
        <v>0.36577437252496714</v>
      </c>
      <c r="AG172" s="6">
        <v>10.045720466860601</v>
      </c>
      <c r="AH172" s="6">
        <v>5.9905914361221431</v>
      </c>
      <c r="AI172" t="s">
        <v>804</v>
      </c>
      <c r="AJ172">
        <v>1078.2026044044269</v>
      </c>
      <c r="AK172">
        <v>165.1837625156268</v>
      </c>
      <c r="AL172" t="s">
        <v>805</v>
      </c>
      <c r="AM172">
        <v>118.54484534463715</v>
      </c>
      <c r="AN172">
        <v>276.56205003378221</v>
      </c>
      <c r="AO172">
        <v>216518.37057854986</v>
      </c>
      <c r="AP172">
        <v>111.57124879284395</v>
      </c>
      <c r="AQ172">
        <v>445.55123136751695</v>
      </c>
      <c r="AR172">
        <v>393152.78174037091</v>
      </c>
      <c r="AS172">
        <v>385422.07606504718</v>
      </c>
      <c r="AT172">
        <v>9.3084810072886768</v>
      </c>
      <c r="AU172">
        <v>85.662945742402286</v>
      </c>
      <c r="AV172">
        <v>183.30654440401909</v>
      </c>
      <c r="AW172">
        <v>7014.7890618851407</v>
      </c>
      <c r="AX172">
        <v>105.63797478951822</v>
      </c>
      <c r="AY172">
        <v>0.53998493726666519</v>
      </c>
      <c r="AZ172">
        <v>741.09907201717942</v>
      </c>
      <c r="BA172">
        <v>2085.3166607358316</v>
      </c>
      <c r="BB172">
        <v>274.61476392507763</v>
      </c>
      <c r="BC172">
        <v>1175.5822760860776</v>
      </c>
      <c r="BD172">
        <v>166.3742389373167</v>
      </c>
      <c r="BE172">
        <v>39.419466850023873</v>
      </c>
      <c r="BF172">
        <v>100.91779716812364</v>
      </c>
      <c r="BG172">
        <v>8.7202898822417527</v>
      </c>
      <c r="BH172">
        <v>38.44842750613207</v>
      </c>
      <c r="BI172">
        <v>4.7218258569597706</v>
      </c>
      <c r="BJ172">
        <v>9.265994666893782</v>
      </c>
      <c r="BK172">
        <v>0.75758926952542016</v>
      </c>
      <c r="BL172">
        <v>3.452427221932497</v>
      </c>
      <c r="BM172">
        <v>0.32724051120421932</v>
      </c>
      <c r="BN172">
        <v>8.8408402743604571E-3</v>
      </c>
      <c r="BO172">
        <v>1.5444969829006037</v>
      </c>
      <c r="BP172">
        <v>3.2464068537217012</v>
      </c>
      <c r="BQ172">
        <v>0.85544412346089471</v>
      </c>
      <c r="BR172" s="3">
        <f t="shared" si="32"/>
        <v>4649.01807063452</v>
      </c>
      <c r="BS172" s="3">
        <f t="shared" si="38"/>
        <v>4754.656045424038</v>
      </c>
      <c r="BT172" s="7">
        <f t="shared" si="33"/>
        <v>0.98586931822660706</v>
      </c>
      <c r="BU172" s="8">
        <f t="shared" si="34"/>
        <v>145.8240873912639</v>
      </c>
      <c r="BV172" s="9">
        <f t="shared" si="35"/>
        <v>158.64006614147539</v>
      </c>
      <c r="BW172" s="8">
        <f t="shared" si="36"/>
        <v>1.2156011263000137</v>
      </c>
      <c r="BX172" s="8">
        <f t="shared" si="26"/>
        <v>1.1183033447163482</v>
      </c>
      <c r="BY172" s="8">
        <f t="shared" si="27"/>
        <v>0.89545035026572251</v>
      </c>
      <c r="BZ172" s="8">
        <f t="shared" si="28"/>
        <v>0.64738613985715654</v>
      </c>
      <c r="CA172" s="7">
        <f t="shared" si="37"/>
        <v>1.9282988821368832</v>
      </c>
      <c r="CB172" s="3">
        <f t="shared" si="29"/>
        <v>66.404047179643328</v>
      </c>
      <c r="CC172" s="3">
        <f t="shared" si="30"/>
        <v>3.7949957977239008</v>
      </c>
      <c r="CD172" s="7">
        <f t="shared" si="31"/>
        <v>22.372272504250095</v>
      </c>
      <c r="CE172" s="6">
        <v>5.613475343897532</v>
      </c>
      <c r="CF172" s="6">
        <v>31.542815463296385</v>
      </c>
      <c r="CG172" s="10">
        <v>-159.56920735352105</v>
      </c>
      <c r="CH172" s="5">
        <v>-565.34589741475429</v>
      </c>
      <c r="CI172" s="5">
        <v>-1218.1737670898438</v>
      </c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</row>
    <row r="173" spans="1:107" x14ac:dyDescent="0.25">
      <c r="A173" t="s">
        <v>806</v>
      </c>
      <c r="B173" t="s">
        <v>396</v>
      </c>
      <c r="C173" t="s">
        <v>666</v>
      </c>
      <c r="D173" t="s">
        <v>76</v>
      </c>
      <c r="E173" s="17" t="s">
        <v>77</v>
      </c>
      <c r="F173" s="17" t="s">
        <v>70</v>
      </c>
      <c r="G173" s="6">
        <v>3.0472999999999999</v>
      </c>
      <c r="H173" s="6">
        <v>42.863300000000002</v>
      </c>
      <c r="I173" s="6">
        <v>2.35E-2</v>
      </c>
      <c r="J173" s="6">
        <v>54.953800000000001</v>
      </c>
      <c r="K173" s="6">
        <v>9.9900000000000003E-2</v>
      </c>
      <c r="L173" s="6">
        <v>2.4899999999999999E-2</v>
      </c>
      <c r="M173" s="6">
        <v>0</v>
      </c>
      <c r="N173" s="6">
        <v>3.78E-2</v>
      </c>
      <c r="O173" s="6">
        <v>0</v>
      </c>
      <c r="P173" s="6">
        <v>0.2802</v>
      </c>
      <c r="Q173" s="6">
        <v>0.9012</v>
      </c>
      <c r="R173" s="6">
        <v>-1.2831285582692915</v>
      </c>
      <c r="S173" s="6">
        <v>-5.3029125528913958E-3</v>
      </c>
      <c r="T173" s="6">
        <v>100.94356852917781</v>
      </c>
      <c r="U173" s="6">
        <v>9.7745265098595429</v>
      </c>
      <c r="V173" s="6">
        <v>3.2154183754801169E-2</v>
      </c>
      <c r="W173" s="6">
        <v>6.2136851516922291E-3</v>
      </c>
      <c r="X173" s="6">
        <v>3.8901244603382755E-2</v>
      </c>
      <c r="Y173" s="6">
        <v>0</v>
      </c>
      <c r="Z173" s="6">
        <v>8.6748797760114182E-2</v>
      </c>
      <c r="AA173" s="6">
        <v>6.0239713786361735</v>
      </c>
      <c r="AB173" s="6">
        <v>0</v>
      </c>
      <c r="AC173" s="6">
        <v>8.8278761741840822E-3</v>
      </c>
      <c r="AD173" s="6">
        <v>1.5998676393992988</v>
      </c>
      <c r="AE173" s="6">
        <v>6.6115112487505805E-3</v>
      </c>
      <c r="AF173" s="6">
        <v>0.39352084935195064</v>
      </c>
      <c r="AG173" s="6">
        <v>9.9385444211295333</v>
      </c>
      <c r="AH173" s="6">
        <v>6.0327992548103575</v>
      </c>
      <c r="AI173" t="s">
        <v>807</v>
      </c>
      <c r="AJ173">
        <v>897.98390555447872</v>
      </c>
      <c r="AK173">
        <v>119.45913111508182</v>
      </c>
      <c r="AL173" t="s">
        <v>808</v>
      </c>
      <c r="AM173" t="s">
        <v>809</v>
      </c>
      <c r="AN173">
        <v>150.26700539175263</v>
      </c>
      <c r="AO173">
        <v>205064.54785067585</v>
      </c>
      <c r="AP173">
        <v>151.29423779335229</v>
      </c>
      <c r="AQ173">
        <v>299.10001326461429</v>
      </c>
      <c r="AR173">
        <v>392723.96576319548</v>
      </c>
      <c r="AS173">
        <v>388692.94401890563</v>
      </c>
      <c r="AT173">
        <v>9.2255127361862659</v>
      </c>
      <c r="AU173">
        <v>85.104823397940464</v>
      </c>
      <c r="AV173">
        <v>96.288441097736396</v>
      </c>
      <c r="AW173">
        <v>6592.6269339519367</v>
      </c>
      <c r="AX173">
        <v>114.71481208791099</v>
      </c>
      <c r="AY173">
        <v>1.8043892859639758E-2</v>
      </c>
      <c r="AZ173">
        <v>785.51874082375014</v>
      </c>
      <c r="BA173">
        <v>2293.4140995749149</v>
      </c>
      <c r="BB173">
        <v>305.3265103210469</v>
      </c>
      <c r="BC173">
        <v>1323.2401584106428</v>
      </c>
      <c r="BD173">
        <v>188.49620272134482</v>
      </c>
      <c r="BE173">
        <v>43.987980224189975</v>
      </c>
      <c r="BF173">
        <v>113.17494186358874</v>
      </c>
      <c r="BG173">
        <v>10.10599802768253</v>
      </c>
      <c r="BH173">
        <v>42.100456402375308</v>
      </c>
      <c r="BI173">
        <v>5.1914001777258338</v>
      </c>
      <c r="BJ173">
        <v>10.271959844703604</v>
      </c>
      <c r="BK173">
        <v>0.77947888788255404</v>
      </c>
      <c r="BL173">
        <v>3.3768490810417924</v>
      </c>
      <c r="BM173">
        <v>0.31795447481411737</v>
      </c>
      <c r="BN173" t="s">
        <v>810</v>
      </c>
      <c r="BO173">
        <v>1.1857844871752132</v>
      </c>
      <c r="BP173">
        <v>0.97557210800480587</v>
      </c>
      <c r="BQ173">
        <v>2.7938540982213135E-2</v>
      </c>
      <c r="BR173" s="3">
        <f t="shared" si="32"/>
        <v>5125.3027308357059</v>
      </c>
      <c r="BS173" s="3">
        <f t="shared" si="38"/>
        <v>5240.0175429236169</v>
      </c>
      <c r="BT173" s="7">
        <f t="shared" si="33"/>
        <v>0.98592393450982307</v>
      </c>
      <c r="BU173" s="8">
        <f t="shared" si="34"/>
        <v>158.02377392146866</v>
      </c>
      <c r="BV173" s="9">
        <f t="shared" si="35"/>
        <v>178.37592087557849</v>
      </c>
      <c r="BW173" s="8">
        <f t="shared" si="36"/>
        <v>1.1446843159081386</v>
      </c>
      <c r="BX173" s="8">
        <f t="shared" si="26"/>
        <v>1.1329471005560527</v>
      </c>
      <c r="BY173" s="8">
        <f t="shared" si="27"/>
        <v>0.88647249440211384</v>
      </c>
      <c r="BZ173" s="8">
        <f t="shared" si="28"/>
        <v>0.64040024154227726</v>
      </c>
      <c r="CA173" s="7">
        <f t="shared" si="37"/>
        <v>1.4036705129685132</v>
      </c>
      <c r="CB173" s="3">
        <f t="shared" si="29"/>
        <v>57.469709568976306</v>
      </c>
      <c r="CC173" s="3">
        <f t="shared" si="30"/>
        <v>34.918505895705024</v>
      </c>
      <c r="CD173" s="7">
        <f t="shared" si="31"/>
        <v>22.097085210287801</v>
      </c>
      <c r="CE173" s="6">
        <v>5.692766350711663</v>
      </c>
      <c r="CF173" s="6">
        <v>31.959145571604996</v>
      </c>
      <c r="CG173" s="10">
        <v>-174.44787181864308</v>
      </c>
      <c r="CH173" s="5">
        <v>-486.30692072109014</v>
      </c>
      <c r="CI173" s="5">
        <v>-2355.8521118164063</v>
      </c>
      <c r="CJ173" s="11"/>
      <c r="CK173" s="11"/>
      <c r="CL173" s="11"/>
      <c r="CM173" s="11"/>
      <c r="CN173" s="11"/>
      <c r="CO173" s="11"/>
      <c r="CP173" s="11"/>
      <c r="CQ173" s="11"/>
      <c r="CR173" s="11"/>
      <c r="CS173" s="11"/>
      <c r="CT173" s="11"/>
      <c r="CU173" s="11"/>
      <c r="CV173" s="11"/>
      <c r="CW173" s="11"/>
      <c r="CX173" s="11"/>
      <c r="CY173" s="11"/>
      <c r="CZ173" s="11"/>
      <c r="DA173" s="11"/>
      <c r="DB173" s="11"/>
      <c r="DC173" s="11"/>
    </row>
    <row r="174" spans="1:107" x14ac:dyDescent="0.25">
      <c r="A174" t="s">
        <v>811</v>
      </c>
      <c r="B174" t="s">
        <v>396</v>
      </c>
      <c r="C174" t="s">
        <v>666</v>
      </c>
      <c r="D174" t="s">
        <v>79</v>
      </c>
      <c r="E174" s="17" t="s">
        <v>235</v>
      </c>
      <c r="F174" s="17" t="s">
        <v>70</v>
      </c>
      <c r="G174" s="6">
        <v>3.3003999999999998</v>
      </c>
      <c r="H174" s="6">
        <v>42.661499999999997</v>
      </c>
      <c r="I174" s="6">
        <v>3.7000000000000002E-3</v>
      </c>
      <c r="J174" s="6">
        <v>54.991</v>
      </c>
      <c r="K174" s="6">
        <v>0.1361</v>
      </c>
      <c r="L174" s="6">
        <v>1.7100000000000001E-2</v>
      </c>
      <c r="M174" s="6">
        <v>0</v>
      </c>
      <c r="N174" s="6">
        <v>9.0499999999999997E-2</v>
      </c>
      <c r="O174" s="6">
        <v>7.9699999999999993E-2</v>
      </c>
      <c r="P174" s="6">
        <v>8.2400000000000001E-2</v>
      </c>
      <c r="Q174" s="6">
        <v>0.88780000000000003</v>
      </c>
      <c r="R174" s="6">
        <v>-1.389701537003895</v>
      </c>
      <c r="S174" s="6">
        <v>-8.3492665726375183E-4</v>
      </c>
      <c r="T174" s="6">
        <v>100.85966353633884</v>
      </c>
      <c r="U174" s="6">
        <v>9.8020487479665288</v>
      </c>
      <c r="V174" s="6">
        <v>4.3899276936522555E-2</v>
      </c>
      <c r="W174" s="6">
        <v>4.2672295620055072E-3</v>
      </c>
      <c r="X174" s="6">
        <v>1.1464360069646655E-2</v>
      </c>
      <c r="Y174" s="6">
        <v>1.1230424307042249E-2</v>
      </c>
      <c r="Z174" s="6">
        <v>8.5641578434017651E-2</v>
      </c>
      <c r="AA174" s="6">
        <v>6.0084251874560524</v>
      </c>
      <c r="AB174" s="6">
        <v>0</v>
      </c>
      <c r="AC174" s="6">
        <v>2.1180697265686076E-2</v>
      </c>
      <c r="AD174" s="6">
        <v>1.736451515039519</v>
      </c>
      <c r="AE174" s="6">
        <v>1.0431862250560868E-3</v>
      </c>
      <c r="AF174" s="6">
        <v>0.26250529873542489</v>
      </c>
      <c r="AG174" s="6">
        <v>9.9585516172757647</v>
      </c>
      <c r="AH174" s="6">
        <v>6.0296058847217386</v>
      </c>
      <c r="AI174" t="s">
        <v>812</v>
      </c>
      <c r="AJ174">
        <v>745.76025829165121</v>
      </c>
      <c r="AK174">
        <v>34.633117509187763</v>
      </c>
      <c r="AL174" t="s">
        <v>813</v>
      </c>
      <c r="AM174" t="s">
        <v>814</v>
      </c>
      <c r="AN174">
        <v>281.72041851449654</v>
      </c>
      <c r="AO174">
        <v>209322.23639501742</v>
      </c>
      <c r="AP174">
        <v>240.90255847830852</v>
      </c>
      <c r="AQ174" t="s">
        <v>815</v>
      </c>
      <c r="AR174">
        <v>393009.84308131243</v>
      </c>
      <c r="AS174">
        <v>383759.3271329368</v>
      </c>
      <c r="AT174">
        <v>8.4008810539199921</v>
      </c>
      <c r="AU174">
        <v>53.831074998583865</v>
      </c>
      <c r="AV174">
        <v>24.462169978100437</v>
      </c>
      <c r="AW174">
        <v>7061.7389569059133</v>
      </c>
      <c r="AX174">
        <v>133.46476568964087</v>
      </c>
      <c r="AY174">
        <v>1.1220853590208295E-2</v>
      </c>
      <c r="AZ174">
        <v>681.83711152187925</v>
      </c>
      <c r="BA174">
        <v>1981.4152728328856</v>
      </c>
      <c r="BB174">
        <v>263.50963889063195</v>
      </c>
      <c r="BC174">
        <v>1189.3712070912022</v>
      </c>
      <c r="BD174">
        <v>177.05755588595972</v>
      </c>
      <c r="BE174">
        <v>43.920628737886659</v>
      </c>
      <c r="BF174">
        <v>118.24829300929119</v>
      </c>
      <c r="BG174">
        <v>10.509364620243987</v>
      </c>
      <c r="BH174">
        <v>45.216416639503855</v>
      </c>
      <c r="BI174">
        <v>5.4740166493160549</v>
      </c>
      <c r="BJ174">
        <v>11.226959873447173</v>
      </c>
      <c r="BK174">
        <v>0.8723050534447877</v>
      </c>
      <c r="BL174">
        <v>4.1533270460416407</v>
      </c>
      <c r="BM174">
        <v>0.40424437847755523</v>
      </c>
      <c r="BN174" t="s">
        <v>816</v>
      </c>
      <c r="BO174">
        <v>1.0344344991483698</v>
      </c>
      <c r="BP174">
        <v>0.17494484629907089</v>
      </c>
      <c r="BQ174">
        <v>2.2754856379479677E-2</v>
      </c>
      <c r="BR174" s="3">
        <f t="shared" si="32"/>
        <v>4533.216342230211</v>
      </c>
      <c r="BS174" s="3">
        <f t="shared" si="38"/>
        <v>4666.6811079198515</v>
      </c>
      <c r="BT174" s="7">
        <f t="shared" si="33"/>
        <v>0.9828252992174269</v>
      </c>
      <c r="BU174" s="8">
        <f t="shared" si="34"/>
        <v>111.52238162951804</v>
      </c>
      <c r="BV174" s="9">
        <f t="shared" si="35"/>
        <v>125.29818427348152</v>
      </c>
      <c r="BW174" s="8">
        <f t="shared" si="36"/>
        <v>1.1054295479535472</v>
      </c>
      <c r="BX174" s="8">
        <f t="shared" si="26"/>
        <v>1.1309010885132984</v>
      </c>
      <c r="BY174" s="8">
        <f t="shared" si="27"/>
        <v>0.89345269380620329</v>
      </c>
      <c r="BZ174" s="8">
        <f t="shared" si="28"/>
        <v>0.70172091945658199</v>
      </c>
      <c r="CA174" s="7">
        <f t="shared" si="37"/>
        <v>0.64336663367950309</v>
      </c>
      <c r="CB174" s="3">
        <f t="shared" si="29"/>
        <v>52.91088565897077</v>
      </c>
      <c r="CC174" s="3">
        <f t="shared" si="30"/>
        <v>7.6882421660475124</v>
      </c>
      <c r="CD174" s="7">
        <f t="shared" si="31"/>
        <v>24.381505252877972</v>
      </c>
      <c r="CE174" s="6">
        <v>5.7121171880563999</v>
      </c>
      <c r="CF174" s="6">
        <v>29.951512734495559</v>
      </c>
      <c r="CG174" s="10">
        <v>-166.55426009513008</v>
      </c>
      <c r="CH174" s="5">
        <v>-505.48253091631341</v>
      </c>
      <c r="CI174" s="5">
        <v>676.76461791992188</v>
      </c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</row>
    <row r="175" spans="1:107" x14ac:dyDescent="0.25">
      <c r="A175" t="s">
        <v>817</v>
      </c>
      <c r="B175" t="s">
        <v>396</v>
      </c>
      <c r="C175" t="s">
        <v>666</v>
      </c>
      <c r="D175" t="s">
        <v>68</v>
      </c>
      <c r="E175" s="19" t="s">
        <v>77</v>
      </c>
      <c r="F175" s="17" t="s">
        <v>70</v>
      </c>
      <c r="G175" s="6">
        <v>3.0488</v>
      </c>
      <c r="H175" s="6">
        <v>42.008099999999999</v>
      </c>
      <c r="I175" s="6">
        <v>0</v>
      </c>
      <c r="J175" s="6">
        <v>55.410299999999999</v>
      </c>
      <c r="K175" s="6">
        <v>0.1061</v>
      </c>
      <c r="L175" s="6">
        <v>3.3799999999999997E-2</v>
      </c>
      <c r="M175" s="6">
        <v>0</v>
      </c>
      <c r="N175" s="6">
        <v>4.0899999999999999E-2</v>
      </c>
      <c r="O175" s="6">
        <v>0.1191</v>
      </c>
      <c r="P175" s="6">
        <v>6.5600000000000006E-2</v>
      </c>
      <c r="Q175" s="6">
        <v>0.91549999999999998</v>
      </c>
      <c r="R175" s="6">
        <v>-1.2837601642278136</v>
      </c>
      <c r="S175" s="6">
        <v>0</v>
      </c>
      <c r="T175" s="6">
        <v>100.46433983577218</v>
      </c>
      <c r="U175" s="6">
        <v>9.9457516071096652</v>
      </c>
      <c r="V175" s="6">
        <v>3.4461683709592246E-2</v>
      </c>
      <c r="W175" s="6">
        <v>8.4346408886424636E-3</v>
      </c>
      <c r="X175" s="6">
        <v>9.1906941096437135E-3</v>
      </c>
      <c r="Y175" s="6">
        <v>1.6899407235166794E-2</v>
      </c>
      <c r="Z175" s="6">
        <v>8.8930295907055409E-2</v>
      </c>
      <c r="AA175" s="6">
        <v>5.9577111337486564</v>
      </c>
      <c r="AB175" s="6">
        <v>0</v>
      </c>
      <c r="AC175" s="6">
        <v>9.6391080406754877E-3</v>
      </c>
      <c r="AD175" s="6">
        <v>1.6152765389704629</v>
      </c>
      <c r="AE175" s="6">
        <v>0</v>
      </c>
      <c r="AF175" s="6">
        <v>0.38472346102953714</v>
      </c>
      <c r="AG175" s="6">
        <v>10.103668328959765</v>
      </c>
      <c r="AH175" s="6">
        <v>5.9673502417893323</v>
      </c>
      <c r="AI175" t="s">
        <v>818</v>
      </c>
      <c r="AJ175">
        <v>790.71808296407994</v>
      </c>
      <c r="AK175">
        <v>157.09532935999025</v>
      </c>
      <c r="AL175">
        <v>5.0859733207494822</v>
      </c>
      <c r="AM175" t="s">
        <v>819</v>
      </c>
      <c r="AN175">
        <v>227.72704158846472</v>
      </c>
      <c r="AO175">
        <v>244169.51938244604</v>
      </c>
      <c r="AP175">
        <v>105.60022311562922</v>
      </c>
      <c r="AQ175">
        <v>261.38324157494083</v>
      </c>
      <c r="AR175">
        <v>396011.55492154066</v>
      </c>
      <c r="AS175">
        <v>392513.24652790994</v>
      </c>
      <c r="AT175">
        <v>10.077446045363013</v>
      </c>
      <c r="AU175">
        <v>87.327053605745078</v>
      </c>
      <c r="AV175">
        <v>163.33488826540105</v>
      </c>
      <c r="AW175">
        <v>7596.5301828820539</v>
      </c>
      <c r="AX175">
        <v>93.776610309029991</v>
      </c>
      <c r="AY175">
        <v>0.62762880630443352</v>
      </c>
      <c r="AZ175">
        <v>586.13703536975765</v>
      </c>
      <c r="BA175">
        <v>1652.1821490326595</v>
      </c>
      <c r="BB175">
        <v>218.58371759162415</v>
      </c>
      <c r="BC175">
        <v>962.72433717584238</v>
      </c>
      <c r="BD175">
        <v>144.26007303784874</v>
      </c>
      <c r="BE175">
        <v>35.376823798394575</v>
      </c>
      <c r="BF175">
        <v>90.117085860725126</v>
      </c>
      <c r="BG175">
        <v>7.7308851646136292</v>
      </c>
      <c r="BH175">
        <v>31.929938103345449</v>
      </c>
      <c r="BI175">
        <v>3.8053148806548953</v>
      </c>
      <c r="BJ175">
        <v>7.577352861367757</v>
      </c>
      <c r="BK175">
        <v>0.64751311149251167</v>
      </c>
      <c r="BL175">
        <v>3.0170741129390475</v>
      </c>
      <c r="BM175">
        <v>0.32384130176428583</v>
      </c>
      <c r="BN175">
        <v>9.6221118457470705E-3</v>
      </c>
      <c r="BO175">
        <v>2.5843015810124839</v>
      </c>
      <c r="BP175">
        <v>2.2304851523002664</v>
      </c>
      <c r="BQ175">
        <v>0.56658264045360396</v>
      </c>
      <c r="BR175" s="3">
        <f t="shared" si="32"/>
        <v>3744.4131414030294</v>
      </c>
      <c r="BS175" s="3">
        <f t="shared" si="38"/>
        <v>3838.1897517120592</v>
      </c>
      <c r="BT175" s="7">
        <f t="shared" si="33"/>
        <v>0.98530292532955988</v>
      </c>
      <c r="BU175" s="8">
        <f t="shared" si="34"/>
        <v>131.97470954264344</v>
      </c>
      <c r="BV175" s="9">
        <f t="shared" si="35"/>
        <v>143.82598218726088</v>
      </c>
      <c r="BW175" s="8">
        <f t="shared" si="36"/>
        <v>1.1739918087450671</v>
      </c>
      <c r="BX175" s="8">
        <f t="shared" si="26"/>
        <v>1.1167015692508282</v>
      </c>
      <c r="BY175" s="8">
        <f t="shared" si="27"/>
        <v>0.91327145046245406</v>
      </c>
      <c r="BZ175" s="8">
        <f t="shared" si="28"/>
        <v>0.7050327237142443</v>
      </c>
      <c r="CA175" s="7">
        <f t="shared" si="37"/>
        <v>1.7989308338424834</v>
      </c>
      <c r="CB175" s="3">
        <f t="shared" si="29"/>
        <v>81.006662086084859</v>
      </c>
      <c r="CC175" s="3">
        <f t="shared" si="30"/>
        <v>3.9367340137963782</v>
      </c>
      <c r="CD175" s="7">
        <f t="shared" si="31"/>
        <v>24.643587521695714</v>
      </c>
      <c r="CE175" s="6">
        <v>5.4460450678491457</v>
      </c>
      <c r="CF175" s="6">
        <v>30.905808654686005</v>
      </c>
      <c r="CG175" s="10">
        <v>-158.97797082018451</v>
      </c>
      <c r="CH175" s="5">
        <v>-719.64441465255368</v>
      </c>
      <c r="CI175" s="5">
        <v>4635.032958984375</v>
      </c>
      <c r="CJ175" s="11"/>
      <c r="CK175" s="11"/>
      <c r="CL175" s="11"/>
      <c r="CM175" s="11"/>
      <c r="CN175" s="11"/>
      <c r="CO175" s="11"/>
      <c r="CP175" s="11"/>
      <c r="CQ175" s="11"/>
      <c r="CR175" s="11"/>
      <c r="CS175" s="11"/>
      <c r="CT175" s="11"/>
      <c r="CU175" s="11"/>
      <c r="CV175" s="11"/>
      <c r="CW175" s="11"/>
      <c r="CX175" s="11"/>
      <c r="CY175" s="11"/>
      <c r="CZ175" s="11"/>
      <c r="DA175" s="11"/>
      <c r="DB175" s="11"/>
      <c r="DC175" s="11"/>
    </row>
    <row r="176" spans="1:107" x14ac:dyDescent="0.25">
      <c r="A176" t="s">
        <v>820</v>
      </c>
      <c r="B176" t="s">
        <v>396</v>
      </c>
      <c r="C176" t="s">
        <v>666</v>
      </c>
      <c r="D176" t="s">
        <v>79</v>
      </c>
      <c r="E176" s="19" t="s">
        <v>80</v>
      </c>
      <c r="F176" s="17" t="s">
        <v>70</v>
      </c>
      <c r="G176" s="6">
        <v>3.5444</v>
      </c>
      <c r="H176" s="6">
        <v>44.003100000000003</v>
      </c>
      <c r="I176" s="6">
        <v>0</v>
      </c>
      <c r="J176" s="6">
        <v>56.294600000000003</v>
      </c>
      <c r="K176" s="6">
        <v>9.3200000000000005E-2</v>
      </c>
      <c r="L176" s="6">
        <v>3.49E-2</v>
      </c>
      <c r="M176" s="6">
        <v>0</v>
      </c>
      <c r="N176" s="6">
        <v>2.9700000000000001E-2</v>
      </c>
      <c r="O176" s="6">
        <v>7.9799999999999996E-2</v>
      </c>
      <c r="P176" s="6">
        <v>4.9500000000000002E-2</v>
      </c>
      <c r="Q176" s="6">
        <v>0.92569999999999997</v>
      </c>
      <c r="R176" s="6">
        <v>-1.4924427729234657</v>
      </c>
      <c r="S176" s="6">
        <v>0</v>
      </c>
      <c r="T176" s="6">
        <v>103.56255722707654</v>
      </c>
      <c r="U176" s="6">
        <v>9.7714176857727804</v>
      </c>
      <c r="V176" s="6">
        <v>2.927391137897159E-2</v>
      </c>
      <c r="W176" s="6">
        <v>8.7091410359059762E-3</v>
      </c>
      <c r="X176" s="6">
        <v>6.7064610188225576E-3</v>
      </c>
      <c r="Y176" s="6">
        <v>1.0949803725884524E-2</v>
      </c>
      <c r="Z176" s="6">
        <v>8.6957167665532284E-2</v>
      </c>
      <c r="AA176" s="6">
        <v>6.0349462942537944</v>
      </c>
      <c r="AB176" s="6">
        <v>0</v>
      </c>
      <c r="AC176" s="6">
        <v>6.7688318034936894E-3</v>
      </c>
      <c r="AD176" s="6">
        <v>1.8159521907430995</v>
      </c>
      <c r="AE176" s="6">
        <v>0</v>
      </c>
      <c r="AF176" s="6">
        <v>0.18404780925690045</v>
      </c>
      <c r="AG176" s="6">
        <v>9.9140141705978984</v>
      </c>
      <c r="AH176" s="6">
        <v>6.0417151260572881</v>
      </c>
      <c r="AI176" t="s">
        <v>821</v>
      </c>
      <c r="AJ176">
        <v>934.88805215289506</v>
      </c>
      <c r="AK176">
        <v>92.26851379197312</v>
      </c>
      <c r="AL176" t="s">
        <v>822</v>
      </c>
      <c r="AM176" t="s">
        <v>823</v>
      </c>
      <c r="AN176">
        <v>205.30316219467113</v>
      </c>
      <c r="AO176">
        <v>208532.60363678273</v>
      </c>
      <c r="AP176">
        <v>141.04948262996763</v>
      </c>
      <c r="AQ176">
        <v>360.55963469840663</v>
      </c>
      <c r="AR176">
        <v>402300.85592011415</v>
      </c>
      <c r="AS176">
        <v>407261.59203692217</v>
      </c>
      <c r="AT176">
        <v>9.9632286380840451</v>
      </c>
      <c r="AU176">
        <v>77.341219214950485</v>
      </c>
      <c r="AV176">
        <v>81.57829690874415</v>
      </c>
      <c r="AW176">
        <v>6860.6156259875397</v>
      </c>
      <c r="AX176">
        <v>111.09452725786308</v>
      </c>
      <c r="AY176">
        <v>0.12946239347221378</v>
      </c>
      <c r="AZ176">
        <v>736.58684963525116</v>
      </c>
      <c r="BA176">
        <v>2148.6120684945677</v>
      </c>
      <c r="BB176">
        <v>289.25597485414437</v>
      </c>
      <c r="BC176">
        <v>1275.5590584636086</v>
      </c>
      <c r="BD176">
        <v>179.50557646989839</v>
      </c>
      <c r="BE176">
        <v>41.369149589317146</v>
      </c>
      <c r="BF176">
        <v>107.69538636344502</v>
      </c>
      <c r="BG176">
        <v>9.6025992807603622</v>
      </c>
      <c r="BH176">
        <v>39.332321069925136</v>
      </c>
      <c r="BI176">
        <v>4.7955071090014272</v>
      </c>
      <c r="BJ176">
        <v>9.7614211033306209</v>
      </c>
      <c r="BK176">
        <v>0.83234656368806403</v>
      </c>
      <c r="BL176">
        <v>3.5534233950414307</v>
      </c>
      <c r="BM176">
        <v>0.31293043981527741</v>
      </c>
      <c r="BN176" t="s">
        <v>824</v>
      </c>
      <c r="BO176">
        <v>1.3241481702573912</v>
      </c>
      <c r="BP176">
        <v>2.0713322990745304</v>
      </c>
      <c r="BQ176">
        <v>0.29429599716403831</v>
      </c>
      <c r="BR176" s="3">
        <f t="shared" si="32"/>
        <v>4846.774612831794</v>
      </c>
      <c r="BS176" s="3">
        <f t="shared" si="38"/>
        <v>4957.8691400896569</v>
      </c>
      <c r="BT176" s="7">
        <f t="shared" si="33"/>
        <v>0.98593073653950647</v>
      </c>
      <c r="BU176" s="8">
        <f t="shared" si="34"/>
        <v>140.8168203731878</v>
      </c>
      <c r="BV176" s="9">
        <f t="shared" si="35"/>
        <v>158.80949142899155</v>
      </c>
      <c r="BW176" s="8">
        <f t="shared" si="36"/>
        <v>1.1135026216164039</v>
      </c>
      <c r="BX176" s="8">
        <f t="shared" si="26"/>
        <v>1.1261404224107776</v>
      </c>
      <c r="BY176" s="8">
        <f t="shared" si="27"/>
        <v>0.87578349893907004</v>
      </c>
      <c r="BZ176" s="8">
        <f t="shared" si="28"/>
        <v>0.66853763434871116</v>
      </c>
      <c r="CA176" s="7">
        <f t="shared" si="37"/>
        <v>1.1930056796174362</v>
      </c>
      <c r="CB176" s="3">
        <f t="shared" si="29"/>
        <v>61.754757820457421</v>
      </c>
      <c r="CC176" s="3">
        <f t="shared" si="30"/>
        <v>7.038261882712546</v>
      </c>
      <c r="CD176" s="7">
        <f t="shared" si="31"/>
        <v>23.166377347107382</v>
      </c>
      <c r="CE176" s="6">
        <v>5.6568009261616847</v>
      </c>
      <c r="CF176" s="6">
        <v>31.591091026301086</v>
      </c>
      <c r="CG176" s="10">
        <v>-169.01985976472963</v>
      </c>
      <c r="CH176" s="5">
        <v>-579.59870849460276</v>
      </c>
      <c r="CI176" s="5">
        <v>-2660.9870910644531</v>
      </c>
      <c r="CJ176" s="11"/>
      <c r="CK176" s="11"/>
      <c r="CL176" s="11"/>
      <c r="CM176" s="11"/>
      <c r="CN176" s="11"/>
      <c r="CO176" s="11"/>
      <c r="CP176" s="11"/>
      <c r="CQ176" s="11"/>
      <c r="CR176" s="11"/>
      <c r="CS176" s="11"/>
      <c r="CT176" s="11"/>
      <c r="CU176" s="11"/>
      <c r="CV176" s="11"/>
      <c r="CW176" s="11"/>
      <c r="CX176" s="11"/>
      <c r="CY176" s="11"/>
      <c r="CZ176" s="11"/>
      <c r="DA176" s="11"/>
      <c r="DB176" s="11"/>
      <c r="DC176" s="11"/>
    </row>
    <row r="177" spans="1:107" x14ac:dyDescent="0.25">
      <c r="A177" t="s">
        <v>825</v>
      </c>
      <c r="B177" t="s">
        <v>396</v>
      </c>
      <c r="C177" t="s">
        <v>666</v>
      </c>
      <c r="D177" t="s">
        <v>68</v>
      </c>
      <c r="E177" s="19" t="s">
        <v>77</v>
      </c>
      <c r="F177" s="17" t="s">
        <v>70</v>
      </c>
      <c r="G177" s="6">
        <v>3.0097</v>
      </c>
      <c r="H177" s="6">
        <v>43.539000000000001</v>
      </c>
      <c r="I177" s="6">
        <v>3.3500000000000002E-2</v>
      </c>
      <c r="J177" s="6">
        <v>54.505000000000003</v>
      </c>
      <c r="K177" s="6">
        <v>0.12640000000000001</v>
      </c>
      <c r="L177" s="6">
        <v>2.35E-2</v>
      </c>
      <c r="M177" s="6">
        <v>0</v>
      </c>
      <c r="N177" s="6">
        <v>1.7999999999999999E-2</v>
      </c>
      <c r="O177" s="6">
        <v>5.3199999999999997E-2</v>
      </c>
      <c r="P177" s="6">
        <v>0.3296</v>
      </c>
      <c r="Q177" s="6">
        <v>0.79339999999999999</v>
      </c>
      <c r="R177" s="6">
        <v>-1.2672963022423414</v>
      </c>
      <c r="S177" s="6">
        <v>-7.5594710860366707E-3</v>
      </c>
      <c r="T177" s="6">
        <v>101.15654422667161</v>
      </c>
      <c r="U177" s="6">
        <v>9.6344989096808025</v>
      </c>
      <c r="V177" s="6">
        <v>4.043094227360234E-2</v>
      </c>
      <c r="W177" s="6">
        <v>5.8643213279023056E-3</v>
      </c>
      <c r="X177" s="6">
        <v>4.5475486760058428E-2</v>
      </c>
      <c r="Y177" s="6">
        <v>7.433905279822366E-3</v>
      </c>
      <c r="Z177" s="6">
        <v>7.5897813674254674E-2</v>
      </c>
      <c r="AA177" s="6">
        <v>6.0809374170698369</v>
      </c>
      <c r="AB177" s="6">
        <v>0</v>
      </c>
      <c r="AC177" s="6">
        <v>4.1776468611505147E-3</v>
      </c>
      <c r="AD177" s="6">
        <v>1.5703152146536743</v>
      </c>
      <c r="AE177" s="6">
        <v>9.366395107286582E-3</v>
      </c>
      <c r="AF177" s="6">
        <v>0.42031839023903911</v>
      </c>
      <c r="AG177" s="6">
        <v>9.8096013789964402</v>
      </c>
      <c r="AH177" s="6">
        <v>6.0851150639309877</v>
      </c>
      <c r="AI177" t="s">
        <v>826</v>
      </c>
      <c r="AJ177">
        <v>1041.1722301581483</v>
      </c>
      <c r="AK177">
        <v>124.74377147753322</v>
      </c>
      <c r="AL177" t="s">
        <v>827</v>
      </c>
      <c r="AM177" t="s">
        <v>828</v>
      </c>
      <c r="AN177">
        <v>133.7202260441276</v>
      </c>
      <c r="AO177">
        <v>227549.61241109026</v>
      </c>
      <c r="AP177">
        <v>139.83564614432288</v>
      </c>
      <c r="AQ177">
        <v>238.75824842926613</v>
      </c>
      <c r="AR177">
        <v>389579.31526390871</v>
      </c>
      <c r="AS177">
        <v>386845.96534595417</v>
      </c>
      <c r="AT177">
        <v>9.3500909254136158</v>
      </c>
      <c r="AU177">
        <v>90.020389536156841</v>
      </c>
      <c r="AV177">
        <v>113.53144640022578</v>
      </c>
      <c r="AW177">
        <v>7268.0288957541243</v>
      </c>
      <c r="AX177">
        <v>131.77490393365252</v>
      </c>
      <c r="AY177">
        <v>2.3814306826856067E-2</v>
      </c>
      <c r="AZ177">
        <v>887.65529589414598</v>
      </c>
      <c r="BA177">
        <v>2606.602434146761</v>
      </c>
      <c r="BB177">
        <v>353.46591797580624</v>
      </c>
      <c r="BC177">
        <v>1541.6483286449941</v>
      </c>
      <c r="BD177">
        <v>225.53466183250711</v>
      </c>
      <c r="BE177">
        <v>53.159972599088292</v>
      </c>
      <c r="BF177">
        <v>130.44299762014717</v>
      </c>
      <c r="BG177">
        <v>11.247774697184814</v>
      </c>
      <c r="BH177">
        <v>45.959483883131185</v>
      </c>
      <c r="BI177">
        <v>5.5549077100354873</v>
      </c>
      <c r="BJ177">
        <v>10.939099166050806</v>
      </c>
      <c r="BK177">
        <v>0.86229147656671412</v>
      </c>
      <c r="BL177">
        <v>3.9204679788487562</v>
      </c>
      <c r="BM177">
        <v>0.37086679856099736</v>
      </c>
      <c r="BN177" t="s">
        <v>829</v>
      </c>
      <c r="BO177">
        <v>1.2090309220662927</v>
      </c>
      <c r="BP177">
        <v>1.1271707131572297</v>
      </c>
      <c r="BQ177">
        <v>2.8913850363614657E-2</v>
      </c>
      <c r="BR177" s="3">
        <f t="shared" si="32"/>
        <v>5877.3645004238297</v>
      </c>
      <c r="BS177" s="3">
        <f t="shared" si="38"/>
        <v>6009.1394043574819</v>
      </c>
      <c r="BT177" s="7">
        <f t="shared" si="33"/>
        <v>0.98658329057102168</v>
      </c>
      <c r="BU177" s="8">
        <f t="shared" si="34"/>
        <v>153.80978584751469</v>
      </c>
      <c r="BV177" s="9">
        <f t="shared" si="35"/>
        <v>174.62333851578794</v>
      </c>
      <c r="BW177" s="8">
        <f t="shared" si="36"/>
        <v>1.11026560536801</v>
      </c>
      <c r="BX177" s="8">
        <f t="shared" si="26"/>
        <v>1.1258137190218651</v>
      </c>
      <c r="BY177" s="8">
        <f t="shared" si="27"/>
        <v>0.91227421786564133</v>
      </c>
      <c r="BZ177" s="8">
        <f t="shared" si="28"/>
        <v>0.682324520008045</v>
      </c>
      <c r="CA177" s="7">
        <f t="shared" si="37"/>
        <v>1.3857279680780505</v>
      </c>
      <c r="CB177" s="3">
        <f t="shared" si="29"/>
        <v>55.15487910667354</v>
      </c>
      <c r="CC177" s="3">
        <f t="shared" si="30"/>
        <v>38.983763801159718</v>
      </c>
      <c r="CD177" s="7">
        <f t="shared" si="31"/>
        <v>23.722249011552108</v>
      </c>
      <c r="CE177" s="6">
        <v>5.8158689638536032</v>
      </c>
      <c r="CF177" s="6">
        <v>32.14005164476405</v>
      </c>
      <c r="CG177" s="10">
        <v>-174.24861874736166</v>
      </c>
      <c r="CH177" s="5">
        <v>-663.48417526901176</v>
      </c>
      <c r="CI177" s="5">
        <v>402.453857421875</v>
      </c>
      <c r="CJ177" s="11"/>
      <c r="CK177" s="11"/>
      <c r="CL177" s="11"/>
      <c r="CM177" s="11"/>
      <c r="CN177" s="11"/>
      <c r="CO177" s="11"/>
      <c r="CP177" s="11"/>
      <c r="CQ177" s="11"/>
      <c r="CR177" s="11"/>
      <c r="CS177" s="11"/>
      <c r="CT177" s="11"/>
      <c r="CU177" s="11"/>
      <c r="CV177" s="11"/>
      <c r="CW177" s="11"/>
      <c r="CX177" s="11"/>
      <c r="CY177" s="11"/>
      <c r="CZ177" s="11"/>
      <c r="DA177" s="11"/>
      <c r="DB177" s="11"/>
      <c r="DC177" s="11"/>
    </row>
    <row r="178" spans="1:107" x14ac:dyDescent="0.25">
      <c r="A178" t="s">
        <v>830</v>
      </c>
      <c r="B178" t="s">
        <v>396</v>
      </c>
      <c r="C178" t="s">
        <v>666</v>
      </c>
      <c r="D178" t="s">
        <v>68</v>
      </c>
      <c r="E178" s="19" t="s">
        <v>77</v>
      </c>
      <c r="F178" s="17" t="s">
        <v>70</v>
      </c>
      <c r="G178" s="6">
        <v>2.9329999999999998</v>
      </c>
      <c r="H178" s="6">
        <v>43.637</v>
      </c>
      <c r="I178" s="6">
        <v>0</v>
      </c>
      <c r="J178" s="6">
        <v>55.540799999999997</v>
      </c>
      <c r="K178" s="6">
        <v>8.5500000000000007E-2</v>
      </c>
      <c r="L178" s="6">
        <v>3.5499999999999997E-2</v>
      </c>
      <c r="M178" s="6">
        <v>0</v>
      </c>
      <c r="N178" s="6">
        <v>1.3299999999999999E-2</v>
      </c>
      <c r="O178" s="6">
        <v>6.6100000000000006E-2</v>
      </c>
      <c r="P178" s="6">
        <v>0.19689999999999999</v>
      </c>
      <c r="Q178" s="6">
        <v>0.82340000000000002</v>
      </c>
      <c r="R178" s="6">
        <v>-1.2350001842299188</v>
      </c>
      <c r="S178" s="6">
        <v>0</v>
      </c>
      <c r="T178" s="6">
        <v>102.09659981577008</v>
      </c>
      <c r="U178" s="6">
        <v>9.7404841950148526</v>
      </c>
      <c r="V178" s="6">
        <v>2.7133669505406497E-2</v>
      </c>
      <c r="W178" s="6">
        <v>8.8588683889588016E-3</v>
      </c>
      <c r="X178" s="6">
        <v>2.6953272157585015E-2</v>
      </c>
      <c r="Y178" s="6">
        <v>9.1639450731645852E-3</v>
      </c>
      <c r="Z178" s="6">
        <v>7.8149024148478477E-2</v>
      </c>
      <c r="AA178" s="6">
        <v>6.0467581212405141</v>
      </c>
      <c r="AB178" s="6">
        <v>0</v>
      </c>
      <c r="AC178" s="6">
        <v>3.0625732791270763E-3</v>
      </c>
      <c r="AD178" s="6">
        <v>1.5182780742844448</v>
      </c>
      <c r="AE178" s="6">
        <v>0</v>
      </c>
      <c r="AF178" s="6">
        <v>0.48172192571555517</v>
      </c>
      <c r="AG178" s="6">
        <v>9.890742974288445</v>
      </c>
      <c r="AH178" s="6">
        <v>6.0498206945196413</v>
      </c>
      <c r="AI178" t="s">
        <v>831</v>
      </c>
      <c r="AJ178">
        <v>884.96005526519355</v>
      </c>
      <c r="AK178">
        <v>114.1826371381126</v>
      </c>
      <c r="AL178" t="s">
        <v>832</v>
      </c>
      <c r="AM178" t="s">
        <v>833</v>
      </c>
      <c r="AN178">
        <v>177.56481612532127</v>
      </c>
      <c r="AO178">
        <v>251505.93014662983</v>
      </c>
      <c r="AP178">
        <v>110.83722517137782</v>
      </c>
      <c r="AQ178">
        <v>283.4174809458105</v>
      </c>
      <c r="AR178">
        <v>396940.65620542085</v>
      </c>
      <c r="AS178">
        <v>380433.19556479726</v>
      </c>
      <c r="AT178">
        <v>9.6916379900256739</v>
      </c>
      <c r="AU178">
        <v>75.565938204471792</v>
      </c>
      <c r="AV178">
        <v>111.4862554899458</v>
      </c>
      <c r="AW178">
        <v>7653.0355483643907</v>
      </c>
      <c r="AX178">
        <v>111.06513627860637</v>
      </c>
      <c r="AY178">
        <v>0.82529076850382932</v>
      </c>
      <c r="AZ178">
        <v>685.21247097783873</v>
      </c>
      <c r="BA178">
        <v>1927.2638912752168</v>
      </c>
      <c r="BB178">
        <v>243.53053113036214</v>
      </c>
      <c r="BC178">
        <v>1057.0370986544744</v>
      </c>
      <c r="BD178">
        <v>157.09763586196553</v>
      </c>
      <c r="BE178">
        <v>38.918535058290118</v>
      </c>
      <c r="BF178">
        <v>100.81525138986133</v>
      </c>
      <c r="BG178">
        <v>9.0192387948435915</v>
      </c>
      <c r="BH178">
        <v>36.630795877876146</v>
      </c>
      <c r="BI178">
        <v>4.3790803785988333</v>
      </c>
      <c r="BJ178">
        <v>8.6181627446531675</v>
      </c>
      <c r="BK178">
        <v>0.68533451897343234</v>
      </c>
      <c r="BL178">
        <v>3.3754080075539652</v>
      </c>
      <c r="BM178">
        <v>0.3416312208445822</v>
      </c>
      <c r="BN178">
        <v>1.4658992271181124E-2</v>
      </c>
      <c r="BO178">
        <v>1.584913467466633</v>
      </c>
      <c r="BP178">
        <v>2.5183071059513762</v>
      </c>
      <c r="BQ178">
        <v>0.58769558939292499</v>
      </c>
      <c r="BR178" s="3">
        <f t="shared" si="32"/>
        <v>4272.9250658913534</v>
      </c>
      <c r="BS178" s="3">
        <f t="shared" si="38"/>
        <v>4383.99020216996</v>
      </c>
      <c r="BT178" s="7">
        <f t="shared" si="33"/>
        <v>0.98524438164229966</v>
      </c>
      <c r="BU178" s="8">
        <f t="shared" si="34"/>
        <v>137.90388851525583</v>
      </c>
      <c r="BV178" s="9">
        <f t="shared" si="35"/>
        <v>149.96168438585639</v>
      </c>
      <c r="BW178" s="8">
        <f t="shared" si="36"/>
        <v>1.2499794775474156</v>
      </c>
      <c r="BX178" s="8">
        <f t="shared" si="26"/>
        <v>1.1414043779200025</v>
      </c>
      <c r="BY178" s="8">
        <f t="shared" si="27"/>
        <v>0.9102616116028388</v>
      </c>
      <c r="BZ178" s="8">
        <f t="shared" si="28"/>
        <v>0.72646463743271839</v>
      </c>
      <c r="CA178" s="7">
        <f t="shared" si="37"/>
        <v>1.5110331433872883</v>
      </c>
      <c r="CB178" s="3">
        <f t="shared" si="29"/>
        <v>68.905831341770352</v>
      </c>
      <c r="CC178" s="3">
        <f t="shared" si="30"/>
        <v>4.2850536083701511</v>
      </c>
      <c r="CD178" s="7">
        <f t="shared" si="31"/>
        <v>25.362662174779192</v>
      </c>
      <c r="CE178" s="6">
        <v>5.5608331160632885</v>
      </c>
      <c r="CF178" s="6">
        <v>31.13891061207314</v>
      </c>
      <c r="CG178" s="10">
        <v>-160.0481915175335</v>
      </c>
      <c r="CH178" s="5">
        <v>-559.15163127731648</v>
      </c>
      <c r="CI178" s="5">
        <v>3756.9869079589844</v>
      </c>
      <c r="CJ178" s="11"/>
      <c r="CK178" s="11"/>
      <c r="CL178" s="11"/>
      <c r="CM178" s="11"/>
      <c r="CN178" s="11"/>
      <c r="CO178" s="11"/>
      <c r="CP178" s="11"/>
      <c r="CQ178" s="11"/>
      <c r="CR178" s="11"/>
      <c r="CS178" s="11"/>
      <c r="CT178" s="11"/>
      <c r="CU178" s="11"/>
      <c r="CV178" s="11"/>
      <c r="CW178" s="11"/>
      <c r="CX178" s="11"/>
      <c r="CY178" s="11"/>
      <c r="CZ178" s="11"/>
      <c r="DA178" s="11"/>
      <c r="DB178" s="11"/>
      <c r="DC178" s="11"/>
    </row>
    <row r="179" spans="1:107" x14ac:dyDescent="0.25">
      <c r="A179" t="s">
        <v>834</v>
      </c>
      <c r="B179" t="s">
        <v>396</v>
      </c>
      <c r="C179" t="s">
        <v>666</v>
      </c>
      <c r="D179" t="s">
        <v>76</v>
      </c>
      <c r="E179" s="19" t="s">
        <v>235</v>
      </c>
      <c r="F179" s="17" t="s">
        <v>70</v>
      </c>
      <c r="G179" s="6">
        <v>2.8651</v>
      </c>
      <c r="H179" s="6">
        <v>42.695099999999996</v>
      </c>
      <c r="I179" s="6">
        <v>0</v>
      </c>
      <c r="J179" s="6">
        <v>55.051400000000001</v>
      </c>
      <c r="K179" s="6">
        <v>0.13669999999999999</v>
      </c>
      <c r="L179" s="6">
        <v>3.5099999999999999E-2</v>
      </c>
      <c r="M179" s="6">
        <v>0</v>
      </c>
      <c r="N179" s="6">
        <v>2.52E-2</v>
      </c>
      <c r="O179" s="6">
        <v>0</v>
      </c>
      <c r="P179" s="6">
        <v>8.2400000000000001E-2</v>
      </c>
      <c r="Q179" s="6">
        <v>0.88749999999999996</v>
      </c>
      <c r="R179" s="6">
        <v>-1.2064094878408251</v>
      </c>
      <c r="S179" s="6">
        <v>0</v>
      </c>
      <c r="T179" s="6">
        <v>100.57189051215917</v>
      </c>
      <c r="U179" s="6">
        <v>9.8185755108544566</v>
      </c>
      <c r="V179" s="6">
        <v>4.4118692401998776E-2</v>
      </c>
      <c r="W179" s="6">
        <v>8.7590501535902525E-3</v>
      </c>
      <c r="X179" s="6">
        <v>1.1471090171310658E-2</v>
      </c>
      <c r="Y179" s="6">
        <v>0</v>
      </c>
      <c r="Z179" s="6">
        <v>8.566289746990649E-2</v>
      </c>
      <c r="AA179" s="6">
        <v>6.0166873926755997</v>
      </c>
      <c r="AB179" s="6">
        <v>0</v>
      </c>
      <c r="AC179" s="6">
        <v>5.9012918094886596E-3</v>
      </c>
      <c r="AD179" s="6">
        <v>1.508310462473426</v>
      </c>
      <c r="AE179" s="6">
        <v>0</v>
      </c>
      <c r="AF179" s="6">
        <v>0.49168953752657396</v>
      </c>
      <c r="AG179" s="6">
        <v>9.9685872410512619</v>
      </c>
      <c r="AH179" s="6">
        <v>6.022588684485088</v>
      </c>
      <c r="AI179" t="s">
        <v>835</v>
      </c>
      <c r="AJ179">
        <v>1022.3947476401254</v>
      </c>
      <c r="AK179">
        <v>100.84909728428235</v>
      </c>
      <c r="AL179" t="s">
        <v>836</v>
      </c>
      <c r="AM179" t="s">
        <v>837</v>
      </c>
      <c r="AN179">
        <v>202.71846414203375</v>
      </c>
      <c r="AO179">
        <v>201111.55790451547</v>
      </c>
      <c r="AP179">
        <v>146.19395958629917</v>
      </c>
      <c r="AQ179">
        <v>238.81012083417605</v>
      </c>
      <c r="AR179">
        <v>393438.65905848792</v>
      </c>
      <c r="AS179">
        <v>375314.86490431405</v>
      </c>
      <c r="AT179">
        <v>8.56730642615865</v>
      </c>
      <c r="AU179">
        <v>60.58150968514537</v>
      </c>
      <c r="AV179">
        <v>83.951990562548261</v>
      </c>
      <c r="AW179">
        <v>6919.4544102119917</v>
      </c>
      <c r="AX179">
        <v>105.12018301992386</v>
      </c>
      <c r="AY179">
        <v>0.72431155812889669</v>
      </c>
      <c r="AZ179">
        <v>699.33956753890902</v>
      </c>
      <c r="BA179">
        <v>2000.8361421502095</v>
      </c>
      <c r="BB179">
        <v>250.98554112075064</v>
      </c>
      <c r="BC179">
        <v>1055.4129195119374</v>
      </c>
      <c r="BD179">
        <v>150.83492535157919</v>
      </c>
      <c r="BE179">
        <v>36.791353891285951</v>
      </c>
      <c r="BF179">
        <v>94.901202711367432</v>
      </c>
      <c r="BG179">
        <v>8.6744805007490289</v>
      </c>
      <c r="BH179">
        <v>37.476265350548069</v>
      </c>
      <c r="BI179">
        <v>4.7513884168266944</v>
      </c>
      <c r="BJ179">
        <v>9.2783511906947851</v>
      </c>
      <c r="BK179">
        <v>0.70692035282114707</v>
      </c>
      <c r="BL179">
        <v>3.3807064737304842</v>
      </c>
      <c r="BM179">
        <v>0.33084345306142177</v>
      </c>
      <c r="BN179">
        <v>1.3822273019829853E-2</v>
      </c>
      <c r="BO179">
        <v>1.5681030654365804</v>
      </c>
      <c r="BP179">
        <v>2.9321930555988893</v>
      </c>
      <c r="BQ179">
        <v>0.81649811182619803</v>
      </c>
      <c r="BR179" s="3">
        <f t="shared" si="32"/>
        <v>4353.7006080144702</v>
      </c>
      <c r="BS179" s="3">
        <f t="shared" si="38"/>
        <v>4458.8207910343945</v>
      </c>
      <c r="BT179" s="7">
        <f t="shared" si="33"/>
        <v>0.9851622880040225</v>
      </c>
      <c r="BU179" s="8">
        <f t="shared" si="34"/>
        <v>140.52647919597143</v>
      </c>
      <c r="BV179" s="9">
        <f t="shared" si="35"/>
        <v>155.44238814847708</v>
      </c>
      <c r="BW179" s="8">
        <f t="shared" si="36"/>
        <v>1.2777136914619684</v>
      </c>
      <c r="BX179" s="8">
        <f t="shared" si="26"/>
        <v>1.1553958635033419</v>
      </c>
      <c r="BY179" s="8">
        <f t="shared" si="27"/>
        <v>0.90514184264815767</v>
      </c>
      <c r="BZ179" s="8">
        <f t="shared" si="28"/>
        <v>0.64783996969193591</v>
      </c>
      <c r="CA179" s="7">
        <f t="shared" si="37"/>
        <v>1.6646844525403206</v>
      </c>
      <c r="CB179" s="3">
        <f t="shared" si="29"/>
        <v>65.824223392956981</v>
      </c>
      <c r="CC179" s="3">
        <f t="shared" si="30"/>
        <v>3.5911816734525943</v>
      </c>
      <c r="CD179" s="7">
        <f t="shared" si="31"/>
        <v>22.124098010520129</v>
      </c>
      <c r="CE179" s="6">
        <v>5.5704560557316416</v>
      </c>
      <c r="CF179" s="6">
        <v>31.140805823138699</v>
      </c>
      <c r="CG179" s="10">
        <v>-155.75247359262039</v>
      </c>
      <c r="CH179" s="5">
        <v>-457.66821314695699</v>
      </c>
      <c r="CI179" s="5">
        <v>-1398.2604675292969</v>
      </c>
      <c r="CJ179" s="11"/>
      <c r="CK179" s="11"/>
      <c r="CL179" s="11"/>
      <c r="CM179" s="11"/>
      <c r="CN179" s="11"/>
      <c r="CO179" s="11"/>
      <c r="CP179" s="11"/>
      <c r="CQ179" s="11"/>
      <c r="CR179" s="11"/>
      <c r="CS179" s="11"/>
      <c r="CT179" s="11"/>
      <c r="CU179" s="11"/>
      <c r="CV179" s="11"/>
      <c r="CW179" s="11"/>
      <c r="CX179" s="11"/>
      <c r="CY179" s="11"/>
      <c r="CZ179" s="11"/>
      <c r="DA179" s="11"/>
      <c r="DB179" s="11"/>
      <c r="DC179" s="11"/>
    </row>
    <row r="180" spans="1:107" x14ac:dyDescent="0.25">
      <c r="A180" t="s">
        <v>838</v>
      </c>
      <c r="B180" t="s">
        <v>396</v>
      </c>
      <c r="C180" t="s">
        <v>666</v>
      </c>
      <c r="D180" t="s">
        <v>68</v>
      </c>
      <c r="E180" s="19" t="s">
        <v>69</v>
      </c>
      <c r="F180" s="17" t="s">
        <v>70</v>
      </c>
      <c r="G180" s="6">
        <v>3.0625</v>
      </c>
      <c r="H180" s="6">
        <v>43.188899999999997</v>
      </c>
      <c r="I180" s="6">
        <v>0</v>
      </c>
      <c r="J180" s="6">
        <v>56.023899999999998</v>
      </c>
      <c r="K180" s="6">
        <v>0.1343</v>
      </c>
      <c r="L180" s="6">
        <v>4.2900000000000001E-2</v>
      </c>
      <c r="M180" s="6">
        <v>0</v>
      </c>
      <c r="N180" s="6">
        <v>4.0599999999999997E-2</v>
      </c>
      <c r="O180" s="6">
        <v>0.15870000000000001</v>
      </c>
      <c r="P180" s="6">
        <v>6.5600000000000006E-2</v>
      </c>
      <c r="Q180" s="6">
        <v>0.91930000000000001</v>
      </c>
      <c r="R180" s="6">
        <v>-1.2895288319823139</v>
      </c>
      <c r="S180" s="6">
        <v>0</v>
      </c>
      <c r="T180" s="6">
        <v>102.34737116801769</v>
      </c>
      <c r="U180" s="6">
        <v>9.8426967586013294</v>
      </c>
      <c r="V180" s="6">
        <v>4.2696353045097349E-2</v>
      </c>
      <c r="W180" s="6">
        <v>1.0705505743276975E-2</v>
      </c>
      <c r="X180" s="6">
        <v>8.9958451656108017E-3</v>
      </c>
      <c r="Y180" s="6">
        <v>2.2040949360917376E-2</v>
      </c>
      <c r="Z180" s="6">
        <v>8.7406213930978499E-2</v>
      </c>
      <c r="AA180" s="6">
        <v>5.9953177554033861</v>
      </c>
      <c r="AB180" s="6">
        <v>0</v>
      </c>
      <c r="AC180" s="6">
        <v>9.3655488544324948E-3</v>
      </c>
      <c r="AD180" s="6">
        <v>1.5881360596519032</v>
      </c>
      <c r="AE180" s="6">
        <v>0</v>
      </c>
      <c r="AF180" s="6">
        <v>0.41186394034809681</v>
      </c>
      <c r="AG180" s="6">
        <v>10.01454162584721</v>
      </c>
      <c r="AH180" s="6">
        <v>6.0046833042578189</v>
      </c>
      <c r="AI180" t="s">
        <v>839</v>
      </c>
      <c r="AJ180">
        <v>946.20188492403111</v>
      </c>
      <c r="AK180">
        <v>225.63482206944951</v>
      </c>
      <c r="AL180">
        <v>5.9996083347298335</v>
      </c>
      <c r="AM180" t="s">
        <v>840</v>
      </c>
      <c r="AN180">
        <v>196.29047331891067</v>
      </c>
      <c r="AO180">
        <v>237033.99917919785</v>
      </c>
      <c r="AP180">
        <v>94.503986115944528</v>
      </c>
      <c r="AQ180">
        <v>213.27850279636971</v>
      </c>
      <c r="AR180">
        <v>400371.18402282457</v>
      </c>
      <c r="AS180">
        <v>384308.93410115212</v>
      </c>
      <c r="AT180">
        <v>8.6920678451190518</v>
      </c>
      <c r="AU180">
        <v>100.56814917083436</v>
      </c>
      <c r="AV180">
        <v>260.4697731727158</v>
      </c>
      <c r="AW180">
        <v>7403.498225395746</v>
      </c>
      <c r="AX180">
        <v>92.764448056268918</v>
      </c>
      <c r="AY180">
        <v>1.0424148507033935</v>
      </c>
      <c r="AZ180">
        <v>612.51364501496607</v>
      </c>
      <c r="BA180">
        <v>1691.7635129921998</v>
      </c>
      <c r="BB180">
        <v>213.61368340320661</v>
      </c>
      <c r="BC180">
        <v>939.18203187905169</v>
      </c>
      <c r="BD180">
        <v>137.30300034015565</v>
      </c>
      <c r="BE180">
        <v>33.736019992843772</v>
      </c>
      <c r="BF180">
        <v>88.644079685858685</v>
      </c>
      <c r="BG180">
        <v>7.9579363586518044</v>
      </c>
      <c r="BH180">
        <v>31.941645333600651</v>
      </c>
      <c r="BI180">
        <v>3.7572936155667782</v>
      </c>
      <c r="BJ180">
        <v>7.2336084235491835</v>
      </c>
      <c r="BK180">
        <v>0.58060050734699165</v>
      </c>
      <c r="BL180">
        <v>2.8780624309073173</v>
      </c>
      <c r="BM180">
        <v>0.27747937440909493</v>
      </c>
      <c r="BN180">
        <v>1.4981232120980651E-2</v>
      </c>
      <c r="BO180">
        <v>1.6094983953244479</v>
      </c>
      <c r="BP180">
        <v>3.0424008124651056</v>
      </c>
      <c r="BQ180">
        <v>0.6780589219452795</v>
      </c>
      <c r="BR180" s="3">
        <f t="shared" si="32"/>
        <v>3771.3825993523137</v>
      </c>
      <c r="BS180" s="3">
        <f t="shared" si="38"/>
        <v>3864.1470474085827</v>
      </c>
      <c r="BT180" s="7">
        <f t="shared" si="33"/>
        <v>0.98551549077693334</v>
      </c>
      <c r="BU180" s="8">
        <f t="shared" si="34"/>
        <v>144.57496224551062</v>
      </c>
      <c r="BV180" s="9">
        <f t="shared" si="35"/>
        <v>154.38490866681744</v>
      </c>
      <c r="BW180" s="8">
        <f t="shared" si="36"/>
        <v>1.2575748598537584</v>
      </c>
      <c r="BX180" s="8">
        <f t="shared" si="26"/>
        <v>1.1315009485031158</v>
      </c>
      <c r="BY180" s="8">
        <f t="shared" si="27"/>
        <v>0.90009147920616406</v>
      </c>
      <c r="BZ180" s="8">
        <f t="shared" si="28"/>
        <v>0.70279637392698502</v>
      </c>
      <c r="CA180" s="7">
        <f t="shared" si="37"/>
        <v>2.2436012189720755</v>
      </c>
      <c r="CB180" s="3">
        <f t="shared" si="29"/>
        <v>79.809651008810434</v>
      </c>
      <c r="CC180" s="3">
        <f t="shared" si="30"/>
        <v>4.4869268938114972</v>
      </c>
      <c r="CD180" s="7">
        <f t="shared" si="31"/>
        <v>24.689166604371334</v>
      </c>
      <c r="CE180" s="6">
        <v>5.4163111106107591</v>
      </c>
      <c r="CF180" s="6">
        <v>31.476138605869679</v>
      </c>
      <c r="CG180" s="10">
        <v>-163.73934098783138</v>
      </c>
      <c r="CH180" s="5">
        <v>-513.90981882439883</v>
      </c>
      <c r="CI180" s="5">
        <v>3928.2890319824219</v>
      </c>
      <c r="CJ180" s="11"/>
      <c r="CK180" s="11"/>
      <c r="CL180" s="11"/>
      <c r="CM180" s="11"/>
      <c r="CN180" s="11"/>
      <c r="CO180" s="11"/>
      <c r="CP180" s="11"/>
      <c r="CQ180" s="11"/>
      <c r="CR180" s="11"/>
      <c r="CS180" s="11"/>
      <c r="CT180" s="11"/>
      <c r="CU180" s="11"/>
      <c r="CV180" s="11"/>
      <c r="CW180" s="11"/>
      <c r="CX180" s="11"/>
      <c r="CY180" s="11"/>
      <c r="CZ180" s="11"/>
      <c r="DA180" s="11"/>
      <c r="DB180" s="11"/>
      <c r="DC180" s="11"/>
    </row>
    <row r="181" spans="1:107" x14ac:dyDescent="0.25">
      <c r="A181" t="s">
        <v>841</v>
      </c>
      <c r="B181" t="s">
        <v>396</v>
      </c>
      <c r="C181" t="s">
        <v>666</v>
      </c>
      <c r="D181" t="s">
        <v>76</v>
      </c>
      <c r="E181" s="19" t="s">
        <v>69</v>
      </c>
      <c r="F181" s="17" t="s">
        <v>70</v>
      </c>
      <c r="G181" s="6">
        <v>2.8879999999999999</v>
      </c>
      <c r="H181" s="6">
        <v>43.199300000000001</v>
      </c>
      <c r="I181" s="6">
        <v>0</v>
      </c>
      <c r="J181" s="6">
        <v>55.200200000000002</v>
      </c>
      <c r="K181" s="6">
        <v>0.107</v>
      </c>
      <c r="L181" s="6">
        <v>2.5600000000000001E-2</v>
      </c>
      <c r="M181" s="6">
        <v>0</v>
      </c>
      <c r="N181" s="6">
        <v>0</v>
      </c>
      <c r="O181" s="6">
        <v>0</v>
      </c>
      <c r="P181" s="6">
        <v>0</v>
      </c>
      <c r="Q181" s="6">
        <v>0.88239999999999996</v>
      </c>
      <c r="R181" s="6">
        <v>-1.2160520054742603</v>
      </c>
      <c r="S181" s="6">
        <v>0</v>
      </c>
      <c r="T181" s="6">
        <v>101.08634799452575</v>
      </c>
      <c r="U181" s="6">
        <v>9.7773552852000272</v>
      </c>
      <c r="V181" s="6">
        <v>3.4295609397261326E-2</v>
      </c>
      <c r="W181" s="6">
        <v>6.3883670635871926E-3</v>
      </c>
      <c r="X181" s="6">
        <v>0</v>
      </c>
      <c r="Y181" s="6">
        <v>0</v>
      </c>
      <c r="Z181" s="6">
        <v>8.458444937144266E-2</v>
      </c>
      <c r="AA181" s="6">
        <v>6.0458414099024589</v>
      </c>
      <c r="AB181" s="6">
        <v>0</v>
      </c>
      <c r="AC181" s="6">
        <v>0</v>
      </c>
      <c r="AD181" s="6">
        <v>1.5099020565689805</v>
      </c>
      <c r="AE181" s="6">
        <v>0</v>
      </c>
      <c r="AF181" s="6">
        <v>0.49009794343101953</v>
      </c>
      <c r="AG181" s="6">
        <v>9.9026237110323194</v>
      </c>
      <c r="AH181" s="6">
        <v>6.0458414099024589</v>
      </c>
      <c r="AI181" t="s">
        <v>842</v>
      </c>
      <c r="AJ181">
        <v>966.56873435416117</v>
      </c>
      <c r="AK181">
        <v>111.10620743434983</v>
      </c>
      <c r="AL181" t="s">
        <v>843</v>
      </c>
      <c r="AM181" t="s">
        <v>844</v>
      </c>
      <c r="AN181">
        <v>169.69392023259886</v>
      </c>
      <c r="AO181">
        <v>249738.89337438555</v>
      </c>
      <c r="AP181">
        <v>149.54707654202602</v>
      </c>
      <c r="AQ181">
        <v>243.01644525230918</v>
      </c>
      <c r="AR181">
        <v>394510.69900142658</v>
      </c>
      <c r="AS181">
        <v>376674.28103531321</v>
      </c>
      <c r="AT181">
        <v>8.5401901563140949</v>
      </c>
      <c r="AU181">
        <v>72.989911191983509</v>
      </c>
      <c r="AV181">
        <v>113.2017770826111</v>
      </c>
      <c r="AW181">
        <v>8011.7383149516027</v>
      </c>
      <c r="AX181">
        <v>120.15810384029211</v>
      </c>
      <c r="AY181">
        <v>0.51998713635965277</v>
      </c>
      <c r="AZ181">
        <v>762.40511443445814</v>
      </c>
      <c r="BA181">
        <v>2063.8448798061236</v>
      </c>
      <c r="BB181">
        <v>263.33972434076441</v>
      </c>
      <c r="BC181">
        <v>1136.4861993340255</v>
      </c>
      <c r="BD181">
        <v>169.47349440885804</v>
      </c>
      <c r="BE181">
        <v>42.542487790928611</v>
      </c>
      <c r="BF181">
        <v>110.14473651572916</v>
      </c>
      <c r="BG181">
        <v>9.6700685080286686</v>
      </c>
      <c r="BH181">
        <v>39.896122044304661</v>
      </c>
      <c r="BI181">
        <v>4.6087086992598083</v>
      </c>
      <c r="BJ181">
        <v>8.6700630516086505</v>
      </c>
      <c r="BK181">
        <v>0.74334613174869835</v>
      </c>
      <c r="BL181">
        <v>3.525058633375123</v>
      </c>
      <c r="BM181">
        <v>0.38347837910707966</v>
      </c>
      <c r="BN181">
        <v>8.5320646012182547E-3</v>
      </c>
      <c r="BO181">
        <v>3.2554974275370325</v>
      </c>
      <c r="BP181">
        <v>2.8437256556599224</v>
      </c>
      <c r="BQ181">
        <v>0.70230077705853056</v>
      </c>
      <c r="BR181" s="3">
        <f t="shared" si="32"/>
        <v>4615.7334820783208</v>
      </c>
      <c r="BS181" s="3">
        <f t="shared" si="38"/>
        <v>4735.8915859186127</v>
      </c>
      <c r="BT181" s="7">
        <f t="shared" si="33"/>
        <v>0.98537678882251212</v>
      </c>
      <c r="BU181" s="8">
        <f t="shared" si="34"/>
        <v>146.9254352359003</v>
      </c>
      <c r="BV181" s="9">
        <f t="shared" si="35"/>
        <v>153.77159129056378</v>
      </c>
      <c r="BW181" s="8">
        <f t="shared" si="36"/>
        <v>1.293568670733537</v>
      </c>
      <c r="BX181" s="8">
        <f t="shared" ref="BX181:BX190" si="39">IFERROR((BA181/0.613)/(SQRT((AZ181/0.237)*(BB181/0.0928))),"")</f>
        <v>1.1143295568667837</v>
      </c>
      <c r="BY181" s="8">
        <f t="shared" ref="BY181:BY190" si="40">IFERROR((BE181/0.0563)/SQRT((BD181/0.138)*(BF181/0.199)),"")</f>
        <v>0.9165323597654228</v>
      </c>
      <c r="BZ181" s="8">
        <f t="shared" ref="BZ181:BZ190" si="41">IFERROR((AX181/1.57)/(0.25*(BH181/0.246)+(0.75*BI181/0.0546)),"")</f>
        <v>0.73695601856860271</v>
      </c>
      <c r="CA181" s="7">
        <f t="shared" si="37"/>
        <v>1.5222132157704644</v>
      </c>
      <c r="CB181" s="3">
        <f t="shared" ref="CB181:CB190" si="42">IFERROR(AW181/AX181,"")</f>
        <v>66.676637354400896</v>
      </c>
      <c r="CC181" s="3">
        <f t="shared" ref="CC181:CC190" si="43">IFERROR(BP181/BQ181,"")</f>
        <v>4.0491563565832749</v>
      </c>
      <c r="CD181" s="7">
        <f t="shared" ref="CD181:CD190" si="44">IFERROR(AX181/BI181,"")</f>
        <v>26.071967590312308</v>
      </c>
      <c r="CE181" s="6">
        <v>5.6333402256939129</v>
      </c>
      <c r="CF181" s="6">
        <v>31.261048588269503</v>
      </c>
      <c r="CG181" s="10">
        <v>-158.1538518444429</v>
      </c>
      <c r="CH181" s="5">
        <v>-585.09713093451865</v>
      </c>
      <c r="CI181" s="5">
        <v>6240.821044921875</v>
      </c>
      <c r="CJ181" s="11"/>
      <c r="CK181" s="11"/>
      <c r="CL181" s="11"/>
      <c r="CM181" s="11"/>
      <c r="CN181" s="11"/>
      <c r="CO181" s="11"/>
      <c r="CP181" s="11"/>
      <c r="CQ181" s="11"/>
      <c r="CR181" s="11"/>
      <c r="CS181" s="11"/>
      <c r="CT181" s="11"/>
      <c r="CU181" s="11"/>
      <c r="CV181" s="11"/>
      <c r="CW181" s="11"/>
      <c r="CX181" s="11"/>
      <c r="CY181" s="11"/>
      <c r="CZ181" s="11"/>
      <c r="DA181" s="11"/>
      <c r="DB181" s="11"/>
      <c r="DC181" s="11"/>
    </row>
    <row r="182" spans="1:107" x14ac:dyDescent="0.25">
      <c r="A182" t="s">
        <v>845</v>
      </c>
      <c r="B182" t="s">
        <v>396</v>
      </c>
      <c r="C182" t="s">
        <v>666</v>
      </c>
      <c r="D182" t="s">
        <v>79</v>
      </c>
      <c r="E182" s="19" t="s">
        <v>77</v>
      </c>
      <c r="F182" s="17" t="s">
        <v>70</v>
      </c>
      <c r="G182" s="6">
        <v>3.2233999999999998</v>
      </c>
      <c r="H182" s="6">
        <v>42.751600000000003</v>
      </c>
      <c r="I182" s="6">
        <v>2.98E-2</v>
      </c>
      <c r="J182" s="6">
        <v>55.488999999999997</v>
      </c>
      <c r="K182" s="6">
        <v>0.11799999999999999</v>
      </c>
      <c r="L182" s="6">
        <v>2.5600000000000001E-2</v>
      </c>
      <c r="M182" s="6">
        <v>0</v>
      </c>
      <c r="N182" s="6">
        <v>0</v>
      </c>
      <c r="O182" s="6">
        <v>0.25109999999999999</v>
      </c>
      <c r="P182" s="6">
        <v>0</v>
      </c>
      <c r="Q182" s="6">
        <v>0.88400000000000001</v>
      </c>
      <c r="R182" s="6">
        <v>-1.3572790977997684</v>
      </c>
      <c r="S182" s="6">
        <v>-6.7245444287729198E-3</v>
      </c>
      <c r="T182" s="6">
        <v>101.40859635777144</v>
      </c>
      <c r="U182" s="6">
        <v>9.855478523738384</v>
      </c>
      <c r="V182" s="6">
        <v>3.7925107992322023E-2</v>
      </c>
      <c r="W182" s="6">
        <v>6.3883670635871926E-3</v>
      </c>
      <c r="X182" s="6">
        <v>0</v>
      </c>
      <c r="Y182" s="6">
        <v>3.5255764240763855E-2</v>
      </c>
      <c r="Z182" s="6">
        <v>8.4970341623028967E-2</v>
      </c>
      <c r="AA182" s="6">
        <v>5.9996026274815781</v>
      </c>
      <c r="AB182" s="6">
        <v>0</v>
      </c>
      <c r="AC182" s="6">
        <v>0</v>
      </c>
      <c r="AD182" s="6">
        <v>1.6898799827383966</v>
      </c>
      <c r="AE182" s="6">
        <v>8.3718600679260208E-3</v>
      </c>
      <c r="AF182" s="6">
        <v>0.30174815719367742</v>
      </c>
      <c r="AG182" s="6">
        <v>10.020018104658087</v>
      </c>
      <c r="AH182" s="6">
        <v>5.9996026274815781</v>
      </c>
      <c r="AI182" t="s">
        <v>846</v>
      </c>
      <c r="AJ182">
        <v>797.47029946890223</v>
      </c>
      <c r="AK182">
        <v>49.545969658452698</v>
      </c>
      <c r="AL182" t="s">
        <v>847</v>
      </c>
      <c r="AM182" t="s">
        <v>848</v>
      </c>
      <c r="AN182" t="s">
        <v>849</v>
      </c>
      <c r="AO182">
        <v>268040.28696633194</v>
      </c>
      <c r="AP182">
        <v>111.6585286936828</v>
      </c>
      <c r="AQ182" t="s">
        <v>850</v>
      </c>
      <c r="AR182">
        <v>396583.30955777463</v>
      </c>
      <c r="AS182">
        <v>379007.43192403566</v>
      </c>
      <c r="AT182">
        <v>9.5153894448093705</v>
      </c>
      <c r="AU182">
        <v>66.236553335963606</v>
      </c>
      <c r="AV182">
        <v>41.979744190293133</v>
      </c>
      <c r="AW182">
        <v>8393.9276869127079</v>
      </c>
      <c r="AX182">
        <v>137.85994852251102</v>
      </c>
      <c r="AY182">
        <v>2.9302442529872373E-2</v>
      </c>
      <c r="AZ182">
        <v>783.06421527239922</v>
      </c>
      <c r="BA182">
        <v>2163.9273282993013</v>
      </c>
      <c r="BB182">
        <v>281.80032664563186</v>
      </c>
      <c r="BC182">
        <v>1317.2391171272991</v>
      </c>
      <c r="BD182">
        <v>197.65405257783289</v>
      </c>
      <c r="BE182">
        <v>48.849673324098198</v>
      </c>
      <c r="BF182">
        <v>132.34424700135295</v>
      </c>
      <c r="BG182">
        <v>11.352402930050788</v>
      </c>
      <c r="BH182">
        <v>44.271645835184017</v>
      </c>
      <c r="BI182">
        <v>5.0235825872726991</v>
      </c>
      <c r="BJ182">
        <v>9.5922116553129069</v>
      </c>
      <c r="BK182">
        <v>0.72641851430175364</v>
      </c>
      <c r="BL182">
        <v>3.7145069681377323</v>
      </c>
      <c r="BM182">
        <v>0.38238074765126739</v>
      </c>
      <c r="BN182" t="s">
        <v>851</v>
      </c>
      <c r="BO182">
        <v>1.3959113034945636</v>
      </c>
      <c r="BP182">
        <v>1.5417296073276132</v>
      </c>
      <c r="BQ182">
        <v>0.16182812692947834</v>
      </c>
      <c r="BR182" s="3">
        <f t="shared" si="32"/>
        <v>4999.9421094858262</v>
      </c>
      <c r="BS182" s="3">
        <f t="shared" si="38"/>
        <v>5137.8020580083376</v>
      </c>
      <c r="BT182" s="7">
        <f t="shared" si="33"/>
        <v>0.98498719633263321</v>
      </c>
      <c r="BU182" s="8">
        <f t="shared" si="34"/>
        <v>143.21012721236266</v>
      </c>
      <c r="BV182" s="9">
        <f t="shared" si="35"/>
        <v>153.005448335925</v>
      </c>
      <c r="BW182" s="8">
        <f t="shared" si="36"/>
        <v>1.146306124522773</v>
      </c>
      <c r="BX182" s="8">
        <f t="shared" si="39"/>
        <v>1.1144508588022706</v>
      </c>
      <c r="BY182" s="8">
        <f t="shared" si="40"/>
        <v>0.88902496160519029</v>
      </c>
      <c r="BZ182" s="8">
        <f t="shared" si="41"/>
        <v>0.77027522813275529</v>
      </c>
      <c r="CA182" s="7">
        <f t="shared" si="37"/>
        <v>0.74801551655543896</v>
      </c>
      <c r="CB182" s="3">
        <f t="shared" si="42"/>
        <v>60.887355442049014</v>
      </c>
      <c r="CC182" s="3">
        <f t="shared" si="43"/>
        <v>9.526957004201563</v>
      </c>
      <c r="CD182" s="7">
        <f t="shared" si="44"/>
        <v>27.442556408205707</v>
      </c>
      <c r="CE182" s="6">
        <v>5.7183441913134541</v>
      </c>
      <c r="CF182" s="6">
        <v>31.417266739081782</v>
      </c>
      <c r="CG182" s="10">
        <v>-177.52693435722188</v>
      </c>
      <c r="CH182" s="5">
        <v>-570.19230578499992</v>
      </c>
      <c r="CI182" s="5">
        <v>8256.1784362792969</v>
      </c>
      <c r="CJ182" s="11"/>
      <c r="CK182" s="11"/>
      <c r="CL182" s="11"/>
      <c r="CM182" s="11"/>
      <c r="CN182" s="11"/>
      <c r="CO182" s="11"/>
      <c r="CP182" s="11"/>
      <c r="CQ182" s="11"/>
      <c r="CR182" s="11"/>
      <c r="CS182" s="11"/>
      <c r="CT182" s="11"/>
      <c r="CU182" s="11"/>
      <c r="CV182" s="11"/>
      <c r="CW182" s="11"/>
      <c r="CX182" s="11"/>
      <c r="CY182" s="11"/>
      <c r="CZ182" s="11"/>
      <c r="DA182" s="11"/>
      <c r="DB182" s="11"/>
      <c r="DC182" s="11"/>
    </row>
    <row r="183" spans="1:107" x14ac:dyDescent="0.25">
      <c r="A183" t="s">
        <v>852</v>
      </c>
      <c r="B183" t="s">
        <v>396</v>
      </c>
      <c r="C183" t="s">
        <v>666</v>
      </c>
      <c r="D183" t="s">
        <v>68</v>
      </c>
      <c r="E183" s="19" t="s">
        <v>69</v>
      </c>
      <c r="F183" s="17" t="s">
        <v>70</v>
      </c>
      <c r="G183" s="6">
        <v>3.2589999999999999</v>
      </c>
      <c r="H183" s="6">
        <v>42.977699999999999</v>
      </c>
      <c r="I183" s="6">
        <v>1.6299999999999999E-2</v>
      </c>
      <c r="J183" s="6">
        <v>55.342500000000001</v>
      </c>
      <c r="K183" s="6">
        <v>0.14990000000000001</v>
      </c>
      <c r="L183" s="6">
        <v>3.73E-2</v>
      </c>
      <c r="M183" s="6">
        <v>0</v>
      </c>
      <c r="N183" s="6">
        <v>1.2500000000000001E-2</v>
      </c>
      <c r="O183" s="6">
        <v>0</v>
      </c>
      <c r="P183" s="6">
        <v>0</v>
      </c>
      <c r="Q183" s="6">
        <v>0.8992</v>
      </c>
      <c r="R183" s="6">
        <v>-1.3722692125486893</v>
      </c>
      <c r="S183" s="6">
        <v>-3.6781904090267981E-3</v>
      </c>
      <c r="T183" s="6">
        <v>101.31845259704228</v>
      </c>
      <c r="U183" s="6">
        <v>9.8163602760474653</v>
      </c>
      <c r="V183" s="6">
        <v>4.8113544191361997E-2</v>
      </c>
      <c r="W183" s="6">
        <v>9.3080504481172759E-3</v>
      </c>
      <c r="X183" s="6">
        <v>0</v>
      </c>
      <c r="Y183" s="6">
        <v>0</v>
      </c>
      <c r="Z183" s="6">
        <v>8.631619658034069E-2</v>
      </c>
      <c r="AA183" s="6">
        <v>6.0232956597952674</v>
      </c>
      <c r="AB183" s="6">
        <v>0</v>
      </c>
      <c r="AC183" s="6">
        <v>2.9111739846382841E-3</v>
      </c>
      <c r="AD183" s="6">
        <v>1.7062667131035074</v>
      </c>
      <c r="AE183" s="6">
        <v>4.5731368622092981E-3</v>
      </c>
      <c r="AF183" s="6">
        <v>0.2891601500342833</v>
      </c>
      <c r="AG183" s="6">
        <v>9.9600980672672854</v>
      </c>
      <c r="AH183" s="6">
        <v>6.0262068337799057</v>
      </c>
      <c r="AI183" t="s">
        <v>853</v>
      </c>
      <c r="AJ183">
        <v>1037.3235987183023</v>
      </c>
      <c r="AK183">
        <v>210.22143519345715</v>
      </c>
      <c r="AL183">
        <v>5.5027372076436567</v>
      </c>
      <c r="AM183" t="s">
        <v>854</v>
      </c>
      <c r="AN183">
        <v>238.38733730459751</v>
      </c>
      <c r="AO183">
        <v>213800.82661547951</v>
      </c>
      <c r="AP183">
        <v>98.041528786272394</v>
      </c>
      <c r="AQ183">
        <v>311.18552218395246</v>
      </c>
      <c r="AR183">
        <v>395511.26961483597</v>
      </c>
      <c r="AS183">
        <v>392001.2602456992</v>
      </c>
      <c r="AT183">
        <v>9.4695725217868159</v>
      </c>
      <c r="AU183">
        <v>94.857351360731812</v>
      </c>
      <c r="AV183">
        <v>226.74249395960962</v>
      </c>
      <c r="AW183">
        <v>6967.1858945755985</v>
      </c>
      <c r="AX183">
        <v>103.8056912529627</v>
      </c>
      <c r="AY183">
        <v>0.85393279754700702</v>
      </c>
      <c r="AZ183">
        <v>717.01726919082216</v>
      </c>
      <c r="BA183">
        <v>2022.9419233168755</v>
      </c>
      <c r="BB183">
        <v>265.73105991297859</v>
      </c>
      <c r="BC183">
        <v>1136.7623729442623</v>
      </c>
      <c r="BD183">
        <v>161.08113953780546</v>
      </c>
      <c r="BE183">
        <v>38.1988350287318</v>
      </c>
      <c r="BF183">
        <v>97.443609055176452</v>
      </c>
      <c r="BG183">
        <v>8.7044807055331574</v>
      </c>
      <c r="BH183">
        <v>36.944220299546735</v>
      </c>
      <c r="BI183">
        <v>4.5726388914877685</v>
      </c>
      <c r="BJ183">
        <v>9.1023787241931551</v>
      </c>
      <c r="BK183">
        <v>0.74890601983072069</v>
      </c>
      <c r="BL183">
        <v>3.3964501783480738</v>
      </c>
      <c r="BM183">
        <v>0.34495711471802198</v>
      </c>
      <c r="BN183" t="s">
        <v>855</v>
      </c>
      <c r="BO183">
        <v>1.4405290014576904</v>
      </c>
      <c r="BP183">
        <v>3.16603739269872</v>
      </c>
      <c r="BQ183">
        <v>0.73819239620838972</v>
      </c>
      <c r="BR183" s="3">
        <f t="shared" si="32"/>
        <v>4502.9902409203105</v>
      </c>
      <c r="BS183" s="3">
        <f t="shared" si="38"/>
        <v>4606.7959321732733</v>
      </c>
      <c r="BT183" s="7">
        <f t="shared" si="33"/>
        <v>0.98582852093398787</v>
      </c>
      <c r="BU183" s="8">
        <f t="shared" si="34"/>
        <v>143.41081281375554</v>
      </c>
      <c r="BV183" s="9">
        <f t="shared" si="35"/>
        <v>156.43126881173711</v>
      </c>
      <c r="BW183" s="8">
        <f t="shared" si="36"/>
        <v>1.216263796923081</v>
      </c>
      <c r="BX183" s="8">
        <f t="shared" si="39"/>
        <v>1.1212052783630377</v>
      </c>
      <c r="BY183" s="8">
        <f t="shared" si="40"/>
        <v>0.89744693307953494</v>
      </c>
      <c r="BZ183" s="8">
        <f t="shared" si="41"/>
        <v>0.6588378565095615</v>
      </c>
      <c r="CA183" s="7">
        <f t="shared" si="37"/>
        <v>2.2161849574948467</v>
      </c>
      <c r="CB183" s="3">
        <f t="shared" si="42"/>
        <v>67.117571401719744</v>
      </c>
      <c r="CC183" s="3">
        <f t="shared" si="43"/>
        <v>4.288905451966964</v>
      </c>
      <c r="CD183" s="7">
        <f t="shared" si="44"/>
        <v>22.701484572989788</v>
      </c>
      <c r="CE183" s="6">
        <v>5.593165885873443</v>
      </c>
      <c r="CF183" s="6">
        <v>31.331391703081191</v>
      </c>
      <c r="CG183" s="10">
        <v>-155.8676133749467</v>
      </c>
      <c r="CH183" s="5">
        <v>-621.48147642864569</v>
      </c>
      <c r="CI183" s="5">
        <v>-39.777130126953125</v>
      </c>
      <c r="CJ183" s="11"/>
      <c r="CK183" s="11"/>
      <c r="CL183" s="11"/>
      <c r="CM183" s="11"/>
      <c r="CN183" s="11"/>
      <c r="CO183" s="11"/>
      <c r="CP183" s="11"/>
      <c r="CQ183" s="11"/>
      <c r="CR183" s="11"/>
      <c r="CS183" s="11"/>
      <c r="CT183" s="11"/>
      <c r="CU183" s="11"/>
      <c r="CV183" s="11"/>
      <c r="CW183" s="11"/>
      <c r="CX183" s="11"/>
      <c r="CY183" s="11"/>
      <c r="CZ183" s="11"/>
      <c r="DA183" s="11"/>
      <c r="DB183" s="11"/>
      <c r="DC183" s="11"/>
    </row>
    <row r="184" spans="1:107" x14ac:dyDescent="0.25">
      <c r="A184" t="s">
        <v>856</v>
      </c>
      <c r="B184" t="s">
        <v>396</v>
      </c>
      <c r="C184" t="s">
        <v>666</v>
      </c>
      <c r="D184" t="s">
        <v>76</v>
      </c>
      <c r="E184" s="19" t="s">
        <v>77</v>
      </c>
      <c r="F184" s="17" t="s">
        <v>70</v>
      </c>
      <c r="G184" s="6">
        <v>2.6614</v>
      </c>
      <c r="H184" s="6">
        <v>43.246899999999997</v>
      </c>
      <c r="I184" s="6">
        <v>0</v>
      </c>
      <c r="J184" s="6">
        <v>55.091500000000003</v>
      </c>
      <c r="K184" s="6">
        <v>9.7299999999999998E-2</v>
      </c>
      <c r="L184" s="6">
        <v>1.7600000000000001E-2</v>
      </c>
      <c r="M184" s="6">
        <v>0</v>
      </c>
      <c r="N184" s="6">
        <v>1.2500000000000001E-2</v>
      </c>
      <c r="O184" s="6">
        <v>0</v>
      </c>
      <c r="P184" s="6">
        <v>1.6400000000000001E-2</v>
      </c>
      <c r="Q184" s="6">
        <v>0.84789999999999999</v>
      </c>
      <c r="R184" s="6">
        <v>-1.1206373986735445</v>
      </c>
      <c r="S184" s="6">
        <v>0</v>
      </c>
      <c r="T184" s="6">
        <v>100.87096260132645</v>
      </c>
      <c r="U184" s="6">
        <v>9.7586290411519752</v>
      </c>
      <c r="V184" s="6">
        <v>3.1188253349027733E-2</v>
      </c>
      <c r="W184" s="6">
        <v>4.3920023562161953E-3</v>
      </c>
      <c r="X184" s="6">
        <v>2.267490235216621E-3</v>
      </c>
      <c r="Y184" s="6">
        <v>0</v>
      </c>
      <c r="Z184" s="6">
        <v>8.1281765630695502E-2</v>
      </c>
      <c r="AA184" s="6">
        <v>6.0528301885985547</v>
      </c>
      <c r="AB184" s="6">
        <v>0</v>
      </c>
      <c r="AC184" s="6">
        <v>2.9072384783153569E-3</v>
      </c>
      <c r="AD184" s="6">
        <v>1.3915063960987093</v>
      </c>
      <c r="AE184" s="6">
        <v>0</v>
      </c>
      <c r="AF184" s="6">
        <v>0.6084936039012907</v>
      </c>
      <c r="AG184" s="6">
        <v>9.8777585527231295</v>
      </c>
      <c r="AH184" s="6">
        <v>6.0557374270768705</v>
      </c>
      <c r="AI184" t="s">
        <v>857</v>
      </c>
      <c r="AJ184">
        <v>874.07415832854201</v>
      </c>
      <c r="AK184">
        <v>107.17749538103143</v>
      </c>
      <c r="AL184">
        <v>5.0234556584176024</v>
      </c>
      <c r="AM184" t="s">
        <v>858</v>
      </c>
      <c r="AN184">
        <v>185.32913180640207</v>
      </c>
      <c r="AO184">
        <v>214198.08895145479</v>
      </c>
      <c r="AP184">
        <v>132.54602847772608</v>
      </c>
      <c r="AQ184">
        <v>308.89215877764786</v>
      </c>
      <c r="AR184">
        <v>393724.53637660487</v>
      </c>
      <c r="AS184">
        <v>393389.16099912545</v>
      </c>
      <c r="AT184">
        <v>9.2889665343899139</v>
      </c>
      <c r="AU184">
        <v>78.53909151837162</v>
      </c>
      <c r="AV184">
        <v>83.540981065489333</v>
      </c>
      <c r="AW184">
        <v>7069.8487316441897</v>
      </c>
      <c r="AX184">
        <v>117.03058720941111</v>
      </c>
      <c r="AY184">
        <v>1.6542074828591723E-2</v>
      </c>
      <c r="AZ184">
        <v>782.41748854913601</v>
      </c>
      <c r="BA184">
        <v>2308.4900122545619</v>
      </c>
      <c r="BB184">
        <v>315.63355527195739</v>
      </c>
      <c r="BC184">
        <v>1366.8610631598767</v>
      </c>
      <c r="BD184">
        <v>195.35751190741982</v>
      </c>
      <c r="BE184">
        <v>46.31817768310772</v>
      </c>
      <c r="BF184">
        <v>117.40854919519857</v>
      </c>
      <c r="BG184">
        <v>10.127649014204771</v>
      </c>
      <c r="BH184">
        <v>43.594585485409375</v>
      </c>
      <c r="BI184">
        <v>5.2571970315558634</v>
      </c>
      <c r="BJ184">
        <v>10.338154536629341</v>
      </c>
      <c r="BK184">
        <v>0.80543880668355528</v>
      </c>
      <c r="BL184">
        <v>3.5609194165467937</v>
      </c>
      <c r="BM184">
        <v>0.3296062236087916</v>
      </c>
      <c r="BN184" t="s">
        <v>859</v>
      </c>
      <c r="BO184">
        <v>1.1511899082881891</v>
      </c>
      <c r="BP184">
        <v>1.2489719161765356</v>
      </c>
      <c r="BQ184">
        <v>4.293046224657996E-2</v>
      </c>
      <c r="BR184" s="3">
        <f t="shared" si="32"/>
        <v>5206.4999085358959</v>
      </c>
      <c r="BS184" s="3">
        <f t="shared" si="38"/>
        <v>5323.5304957453072</v>
      </c>
      <c r="BT184" s="7">
        <f t="shared" si="33"/>
        <v>0.98578439415829144</v>
      </c>
      <c r="BU184" s="8">
        <f t="shared" si="34"/>
        <v>149.26360742827185</v>
      </c>
      <c r="BV184" s="9">
        <f t="shared" si="35"/>
        <v>170.26730251036619</v>
      </c>
      <c r="BW184" s="8">
        <f t="shared" si="36"/>
        <v>1.1037787558087535</v>
      </c>
      <c r="BX184" s="8">
        <f t="shared" si="39"/>
        <v>1.1238408869115146</v>
      </c>
      <c r="BY184" s="8">
        <f t="shared" si="40"/>
        <v>0.90021082805071362</v>
      </c>
      <c r="BZ184" s="8">
        <f t="shared" si="41"/>
        <v>0.63974644698852456</v>
      </c>
      <c r="CA184" s="7">
        <f t="shared" si="37"/>
        <v>1.3646388481073888</v>
      </c>
      <c r="CB184" s="3">
        <f t="shared" si="42"/>
        <v>60.410264531900616</v>
      </c>
      <c r="CC184" s="3">
        <f t="shared" si="43"/>
        <v>29.09290631446752</v>
      </c>
      <c r="CD184" s="7">
        <f t="shared" si="44"/>
        <v>22.261023603822586</v>
      </c>
      <c r="CE184" s="6">
        <v>5.7172716590029937</v>
      </c>
      <c r="CF184" s="6">
        <v>31.848324649984185</v>
      </c>
      <c r="CG184" s="10">
        <v>-175.21014850789811</v>
      </c>
      <c r="CH184" s="5">
        <v>-560.37533864972647</v>
      </c>
      <c r="CI184" s="5">
        <v>-2064.0009460449219</v>
      </c>
      <c r="CJ184" s="11"/>
      <c r="CK184" s="11"/>
      <c r="CL184" s="11"/>
      <c r="CM184" s="11"/>
      <c r="CN184" s="11"/>
      <c r="CO184" s="11"/>
      <c r="CP184" s="11"/>
      <c r="CQ184" s="11"/>
      <c r="CR184" s="11"/>
      <c r="CS184" s="11"/>
      <c r="CT184" s="11"/>
      <c r="CU184" s="11"/>
      <c r="CV184" s="11"/>
      <c r="CW184" s="11"/>
      <c r="CX184" s="11"/>
      <c r="CY184" s="11"/>
      <c r="CZ184" s="11"/>
      <c r="DA184" s="11"/>
      <c r="DB184" s="11"/>
      <c r="DC184" s="11"/>
    </row>
    <row r="185" spans="1:107" x14ac:dyDescent="0.25">
      <c r="A185" t="s">
        <v>860</v>
      </c>
      <c r="B185" t="s">
        <v>396</v>
      </c>
      <c r="C185" t="s">
        <v>666</v>
      </c>
      <c r="D185" t="s">
        <v>68</v>
      </c>
      <c r="E185" s="19" t="s">
        <v>69</v>
      </c>
      <c r="F185" s="17" t="s">
        <v>70</v>
      </c>
      <c r="G185" s="6">
        <v>2.9508999999999999</v>
      </c>
      <c r="H185" s="6">
        <v>42.4251</v>
      </c>
      <c r="I185" s="6">
        <v>2.2100000000000002E-2</v>
      </c>
      <c r="J185" s="6">
        <v>55.268500000000003</v>
      </c>
      <c r="K185" s="6">
        <v>9.6199999999999994E-2</v>
      </c>
      <c r="L185" s="6">
        <v>1.9800000000000002E-2</v>
      </c>
      <c r="M185" s="6">
        <v>0</v>
      </c>
      <c r="N185" s="6">
        <v>1.15E-2</v>
      </c>
      <c r="O185" s="6">
        <v>3.9899999999999998E-2</v>
      </c>
      <c r="P185" s="6">
        <v>0.14829999999999999</v>
      </c>
      <c r="Q185" s="6">
        <v>0.86180000000000001</v>
      </c>
      <c r="R185" s="6">
        <v>-1.2425373486682807</v>
      </c>
      <c r="S185" s="6">
        <v>-4.986994358251058E-3</v>
      </c>
      <c r="T185" s="6">
        <v>100.59657565697347</v>
      </c>
      <c r="U185" s="6">
        <v>9.8813398795651342</v>
      </c>
      <c r="V185" s="6">
        <v>3.112341422609205E-2</v>
      </c>
      <c r="W185" s="6">
        <v>4.9410026507432196E-3</v>
      </c>
      <c r="X185" s="6">
        <v>2.069553587187728E-2</v>
      </c>
      <c r="Y185" s="6">
        <v>5.6392799964135546E-3</v>
      </c>
      <c r="Z185" s="6">
        <v>8.3385191615546389E-2</v>
      </c>
      <c r="AA185" s="6">
        <v>5.9932215198099037</v>
      </c>
      <c r="AB185" s="6">
        <v>0</v>
      </c>
      <c r="AC185" s="6">
        <v>2.6996187326383124E-3</v>
      </c>
      <c r="AD185" s="6">
        <v>1.557268483981842</v>
      </c>
      <c r="AE185" s="6">
        <v>6.249788380966145E-3</v>
      </c>
      <c r="AF185" s="6">
        <v>0.43648172763719184</v>
      </c>
      <c r="AG185" s="6">
        <v>10.027124303925806</v>
      </c>
      <c r="AH185" s="6">
        <v>5.9959211385425419</v>
      </c>
      <c r="AI185" t="s">
        <v>861</v>
      </c>
      <c r="BR185" s="3"/>
      <c r="BS185" s="3"/>
      <c r="BT185" s="7" t="str">
        <f t="shared" si="33"/>
        <v/>
      </c>
      <c r="BU185" s="8" t="str">
        <f t="shared" si="34"/>
        <v/>
      </c>
      <c r="BV185" s="9" t="str">
        <f t="shared" si="35"/>
        <v/>
      </c>
      <c r="BW185" s="8" t="str">
        <f t="shared" si="36"/>
        <v/>
      </c>
      <c r="BX185" s="8" t="str">
        <f t="shared" si="39"/>
        <v/>
      </c>
      <c r="BY185" s="8" t="str">
        <f t="shared" si="40"/>
        <v/>
      </c>
      <c r="BZ185" s="8" t="str">
        <f t="shared" si="41"/>
        <v/>
      </c>
      <c r="CA185" s="7" t="str">
        <f t="shared" si="37"/>
        <v/>
      </c>
      <c r="CB185" s="3" t="str">
        <f t="shared" si="42"/>
        <v/>
      </c>
      <c r="CC185" s="3" t="str">
        <f t="shared" si="43"/>
        <v/>
      </c>
      <c r="CD185" s="7" t="str">
        <f t="shared" si="44"/>
        <v/>
      </c>
      <c r="CE185" s="6"/>
      <c r="CF185" s="6"/>
      <c r="CG185" s="10"/>
      <c r="CH185" s="5"/>
      <c r="CI185" s="5"/>
      <c r="CJ185" s="11"/>
      <c r="CK185" s="11"/>
      <c r="CL185" s="11"/>
      <c r="CM185" s="11"/>
      <c r="CN185" s="11"/>
      <c r="CO185" s="11"/>
      <c r="CP185" s="11"/>
      <c r="CQ185" s="11"/>
      <c r="CR185" s="11"/>
      <c r="CS185" s="11"/>
      <c r="CT185" s="11"/>
      <c r="CU185" s="11"/>
      <c r="CV185" s="11"/>
      <c r="CW185" s="11"/>
      <c r="CX185" s="11"/>
      <c r="CY185" s="11"/>
      <c r="CZ185" s="11"/>
      <c r="DA185" s="11"/>
      <c r="DB185" s="11"/>
      <c r="DC185" s="11"/>
    </row>
    <row r="186" spans="1:107" x14ac:dyDescent="0.25">
      <c r="A186" t="s">
        <v>862</v>
      </c>
      <c r="B186" t="s">
        <v>396</v>
      </c>
      <c r="C186" t="s">
        <v>666</v>
      </c>
      <c r="D186" t="s">
        <v>68</v>
      </c>
      <c r="E186" s="19" t="s">
        <v>235</v>
      </c>
      <c r="F186" s="17" t="s">
        <v>70</v>
      </c>
      <c r="G186" s="6">
        <v>2.8683000000000001</v>
      </c>
      <c r="H186" s="6">
        <v>43.684800000000003</v>
      </c>
      <c r="I186" s="6">
        <v>0</v>
      </c>
      <c r="J186" s="6">
        <v>55.108499999999999</v>
      </c>
      <c r="K186" s="6">
        <v>0.11550000000000001</v>
      </c>
      <c r="L186" s="6">
        <v>3.7400000000000003E-2</v>
      </c>
      <c r="M186" s="6">
        <v>0</v>
      </c>
      <c r="N186" s="6">
        <v>8.2900000000000001E-2</v>
      </c>
      <c r="O186" s="6">
        <v>3.9699999999999999E-2</v>
      </c>
      <c r="P186" s="6">
        <v>0</v>
      </c>
      <c r="Q186" s="6">
        <v>1.0116000000000001</v>
      </c>
      <c r="R186" s="6">
        <v>-1.2077569138856723</v>
      </c>
      <c r="S186" s="6">
        <v>0</v>
      </c>
      <c r="T186" s="6">
        <v>101.74094308611433</v>
      </c>
      <c r="U186" s="6">
        <v>9.6781141319874209</v>
      </c>
      <c r="V186" s="6">
        <v>3.6705245620705908E-2</v>
      </c>
      <c r="W186" s="6">
        <v>9.3330050069594141E-3</v>
      </c>
      <c r="X186" s="6">
        <v>0</v>
      </c>
      <c r="Y186" s="6">
        <v>5.5115691289709667E-3</v>
      </c>
      <c r="Z186" s="6">
        <v>9.6144678502940853E-2</v>
      </c>
      <c r="AA186" s="6">
        <v>6.0618027009516675</v>
      </c>
      <c r="AB186" s="6">
        <v>0</v>
      </c>
      <c r="AC186" s="6">
        <v>1.9115827938317509E-2</v>
      </c>
      <c r="AD186" s="6">
        <v>1.4868513944391613</v>
      </c>
      <c r="AE186" s="6">
        <v>0</v>
      </c>
      <c r="AF186" s="6">
        <v>0.51314860556083874</v>
      </c>
      <c r="AG186" s="6">
        <v>9.8258086302469998</v>
      </c>
      <c r="AH186" s="6">
        <v>6.0809185288899847</v>
      </c>
      <c r="AI186" t="s">
        <v>863</v>
      </c>
      <c r="AJ186">
        <v>996.24136518107332</v>
      </c>
      <c r="AK186">
        <v>51.817582251679688</v>
      </c>
      <c r="AL186" t="s">
        <v>864</v>
      </c>
      <c r="AM186" t="s">
        <v>865</v>
      </c>
      <c r="AN186">
        <v>151.73936342554236</v>
      </c>
      <c r="AO186">
        <v>207292.28636279693</v>
      </c>
      <c r="AP186">
        <v>289.8505760965499</v>
      </c>
      <c r="AQ186">
        <v>238.9111581855617</v>
      </c>
      <c r="AR186">
        <v>393867.47503566334</v>
      </c>
      <c r="AS186">
        <v>385698.15460399905</v>
      </c>
      <c r="AT186">
        <v>8.5105376618674917</v>
      </c>
      <c r="AU186">
        <v>54.328616737000971</v>
      </c>
      <c r="AV186">
        <v>47.670855010057863</v>
      </c>
      <c r="AW186">
        <v>7426.0080493801916</v>
      </c>
      <c r="AX186">
        <v>114.9638307599065</v>
      </c>
      <c r="AY186">
        <v>3.9885133782345455E-2</v>
      </c>
      <c r="AZ186">
        <v>763.27517040433543</v>
      </c>
      <c r="BA186">
        <v>2175.2205015390873</v>
      </c>
      <c r="BB186">
        <v>281.94637070742453</v>
      </c>
      <c r="BC186">
        <v>1191.7674561173378</v>
      </c>
      <c r="BD186">
        <v>170.52906055929799</v>
      </c>
      <c r="BE186">
        <v>41.494781357120424</v>
      </c>
      <c r="BF186">
        <v>107.21506296487298</v>
      </c>
      <c r="BG186">
        <v>9.4922960459964809</v>
      </c>
      <c r="BH186">
        <v>39.846971538039462</v>
      </c>
      <c r="BI186">
        <v>4.9594697059313715</v>
      </c>
      <c r="BJ186">
        <v>9.9409051296087263</v>
      </c>
      <c r="BK186">
        <v>0.7749186989658633</v>
      </c>
      <c r="BL186">
        <v>3.5003334881824633</v>
      </c>
      <c r="BM186">
        <v>0.35668947258643469</v>
      </c>
      <c r="BN186" t="s">
        <v>866</v>
      </c>
      <c r="BO186">
        <v>1.5413685194242448</v>
      </c>
      <c r="BP186">
        <v>1.946177043131945</v>
      </c>
      <c r="BQ186">
        <v>0.27674543241076888</v>
      </c>
      <c r="BR186" s="3">
        <f t="shared" si="32"/>
        <v>4800.3199877287871</v>
      </c>
      <c r="BS186" s="3">
        <f t="shared" si="38"/>
        <v>4915.2838184886932</v>
      </c>
      <c r="BT186" s="7">
        <f t="shared" si="33"/>
        <v>0.98565270976614705</v>
      </c>
      <c r="BU186" s="8">
        <f t="shared" si="34"/>
        <v>148.13212123108369</v>
      </c>
      <c r="BV186" s="9">
        <f t="shared" si="35"/>
        <v>163.21469822964573</v>
      </c>
      <c r="BW186" s="8">
        <f t="shared" si="36"/>
        <v>1.2349730121312881</v>
      </c>
      <c r="BX186" s="8">
        <f t="shared" si="39"/>
        <v>1.1344024419184324</v>
      </c>
      <c r="BY186" s="8">
        <f t="shared" si="40"/>
        <v>0.90328347435881517</v>
      </c>
      <c r="BZ186" s="8">
        <f t="shared" si="41"/>
        <v>0.67414587322219122</v>
      </c>
      <c r="CA186" s="7">
        <f t="shared" si="37"/>
        <v>0.95378062913920791</v>
      </c>
      <c r="CB186" s="3">
        <f t="shared" si="42"/>
        <v>64.594298922492086</v>
      </c>
      <c r="CC186" s="3">
        <f t="shared" si="43"/>
        <v>7.0323727700888128</v>
      </c>
      <c r="CD186" s="7">
        <f t="shared" si="44"/>
        <v>23.18067002655815</v>
      </c>
      <c r="CE186" s="6">
        <v>5.6565096916159892</v>
      </c>
      <c r="CF186" s="6">
        <v>31.39735314349781</v>
      </c>
      <c r="CG186" s="10">
        <v>-160.02333588701936</v>
      </c>
      <c r="CH186" s="5">
        <v>-532.41578064821442</v>
      </c>
      <c r="CI186" s="5">
        <v>-278.58413696289063</v>
      </c>
      <c r="CJ186" s="11"/>
      <c r="CK186" s="11"/>
      <c r="CL186" s="11"/>
      <c r="CM186" s="11"/>
      <c r="CN186" s="11"/>
      <c r="CO186" s="11"/>
      <c r="CP186" s="11"/>
      <c r="CQ186" s="11"/>
      <c r="CR186" s="11"/>
      <c r="CS186" s="11"/>
      <c r="CT186" s="11"/>
      <c r="CU186" s="11"/>
      <c r="CV186" s="11"/>
      <c r="CW186" s="11"/>
      <c r="CX186" s="11"/>
      <c r="CY186" s="11"/>
      <c r="CZ186" s="11"/>
      <c r="DA186" s="11"/>
      <c r="DB186" s="11"/>
      <c r="DC186" s="11"/>
    </row>
    <row r="187" spans="1:107" x14ac:dyDescent="0.25">
      <c r="A187" t="s">
        <v>867</v>
      </c>
      <c r="B187" t="s">
        <v>396</v>
      </c>
      <c r="C187" t="s">
        <v>666</v>
      </c>
      <c r="D187" t="s">
        <v>68</v>
      </c>
      <c r="E187" s="19" t="s">
        <v>77</v>
      </c>
      <c r="F187" s="17" t="s">
        <v>70</v>
      </c>
      <c r="G187" s="6">
        <v>2.8065000000000002</v>
      </c>
      <c r="H187" s="6">
        <v>43.358199999999997</v>
      </c>
      <c r="I187" s="6">
        <v>0</v>
      </c>
      <c r="J187" s="6">
        <v>55.871000000000002</v>
      </c>
      <c r="K187" s="6">
        <v>0.1221</v>
      </c>
      <c r="L187" s="6">
        <v>4.02E-2</v>
      </c>
      <c r="M187" s="6">
        <v>0</v>
      </c>
      <c r="N187" s="6">
        <v>5.57E-2</v>
      </c>
      <c r="O187" s="6">
        <v>0</v>
      </c>
      <c r="P187" s="6">
        <v>4.9399999999999999E-2</v>
      </c>
      <c r="Q187" s="6">
        <v>0.92279999999999995</v>
      </c>
      <c r="R187" s="6">
        <v>-1.1817347483945679</v>
      </c>
      <c r="S187" s="6">
        <v>0</v>
      </c>
      <c r="T187" s="6">
        <v>102.04416525160543</v>
      </c>
      <c r="U187" s="6">
        <v>9.8109958240680477</v>
      </c>
      <c r="V187" s="6">
        <v>3.8798622909889877E-2</v>
      </c>
      <c r="W187" s="6">
        <v>1.0031732654539263E-2</v>
      </c>
      <c r="X187" s="6">
        <v>6.7709711069205113E-3</v>
      </c>
      <c r="Y187" s="6">
        <v>0</v>
      </c>
      <c r="Z187" s="6">
        <v>8.7695743354557931E-2</v>
      </c>
      <c r="AA187" s="6">
        <v>6.0158525976967194</v>
      </c>
      <c r="AB187" s="6">
        <v>0</v>
      </c>
      <c r="AC187" s="6">
        <v>1.2842461558904736E-2</v>
      </c>
      <c r="AD187" s="6">
        <v>1.4546634778289966</v>
      </c>
      <c r="AE187" s="6">
        <v>0</v>
      </c>
      <c r="AF187" s="6">
        <v>0.54533652217100337</v>
      </c>
      <c r="AG187" s="6">
        <v>9.9542928940939568</v>
      </c>
      <c r="AH187" s="6">
        <v>6.0286950592556243</v>
      </c>
      <c r="AI187" t="s">
        <v>868</v>
      </c>
      <c r="AJ187">
        <v>913.2323810912435</v>
      </c>
      <c r="AK187">
        <v>79.074358909615214</v>
      </c>
      <c r="AL187" t="s">
        <v>869</v>
      </c>
      <c r="AM187" t="s">
        <v>870</v>
      </c>
      <c r="AN187">
        <v>80.077462194865348</v>
      </c>
      <c r="AO187">
        <v>200848.68223804139</v>
      </c>
      <c r="AP187">
        <v>118.60764758515592</v>
      </c>
      <c r="AQ187">
        <v>220.11908845152365</v>
      </c>
      <c r="AR187">
        <v>399299.14407988591</v>
      </c>
      <c r="AS187">
        <v>378826.86467541917</v>
      </c>
      <c r="AT187">
        <v>7.7510830881782518</v>
      </c>
      <c r="AU187">
        <v>74.279658023311598</v>
      </c>
      <c r="AV187">
        <v>66.34978208336463</v>
      </c>
      <c r="AW187">
        <v>7094.6135353356849</v>
      </c>
      <c r="AX187">
        <v>122.20915719501906</v>
      </c>
      <c r="AY187">
        <v>1.5318374383246191E-2</v>
      </c>
      <c r="AZ187">
        <v>867.63759040139723</v>
      </c>
      <c r="BA187">
        <v>2423.7439507591421</v>
      </c>
      <c r="BB187">
        <v>312.49634064103094</v>
      </c>
      <c r="BC187">
        <v>1303.7152536178062</v>
      </c>
      <c r="BD187">
        <v>187.32034247016713</v>
      </c>
      <c r="BE187">
        <v>45.724785075815809</v>
      </c>
      <c r="BF187">
        <v>117.21760608269211</v>
      </c>
      <c r="BG187">
        <v>10.436642137007043</v>
      </c>
      <c r="BH187">
        <v>44.735078066793982</v>
      </c>
      <c r="BI187">
        <v>5.413416971192154</v>
      </c>
      <c r="BJ187">
        <v>10.279032001800875</v>
      </c>
      <c r="BK187">
        <v>0.78589253899362566</v>
      </c>
      <c r="BL187">
        <v>3.4500501192686897</v>
      </c>
      <c r="BM187">
        <v>0.32190383534167744</v>
      </c>
      <c r="BN187">
        <v>7.0422622973105612E-3</v>
      </c>
      <c r="BO187">
        <v>1.1724229161624364</v>
      </c>
      <c r="BP187">
        <v>1.1503076912191466</v>
      </c>
      <c r="BQ187">
        <v>4.8492502231263043E-2</v>
      </c>
      <c r="BR187" s="3">
        <f t="shared" si="32"/>
        <v>5333.27788471845</v>
      </c>
      <c r="BS187" s="3">
        <f t="shared" si="38"/>
        <v>5455.4870419134686</v>
      </c>
      <c r="BT187" s="7">
        <f t="shared" si="33"/>
        <v>0.98585822503520637</v>
      </c>
      <c r="BU187" s="8">
        <f t="shared" si="34"/>
        <v>170.8403629514269</v>
      </c>
      <c r="BV187" s="9">
        <f t="shared" si="35"/>
        <v>184.51290032946719</v>
      </c>
      <c r="BW187" s="8">
        <f t="shared" si="36"/>
        <v>1.2832860307569489</v>
      </c>
      <c r="BX187" s="8">
        <f t="shared" si="39"/>
        <v>1.12611508704234</v>
      </c>
      <c r="BY187" s="8">
        <f t="shared" si="40"/>
        <v>0.90828149055817264</v>
      </c>
      <c r="BZ187" s="8">
        <f t="shared" si="41"/>
        <v>0.64962892560809438</v>
      </c>
      <c r="CA187" s="7">
        <f t="shared" si="37"/>
        <v>1.0645493128791583</v>
      </c>
      <c r="CB187" s="3">
        <f t="shared" si="42"/>
        <v>58.053043635791013</v>
      </c>
      <c r="CC187" s="3">
        <f t="shared" si="43"/>
        <v>23.721351513957242</v>
      </c>
      <c r="CD187" s="7">
        <f t="shared" si="44"/>
        <v>22.575234430557064</v>
      </c>
      <c r="CE187" s="6">
        <v>5.7211763313729165</v>
      </c>
      <c r="CF187" s="6">
        <v>32.153078161202657</v>
      </c>
      <c r="CG187" s="10">
        <v>-170.83793295753458</v>
      </c>
      <c r="CH187" s="5">
        <v>-338.69478570389401</v>
      </c>
      <c r="CI187" s="5">
        <v>-1731.5202331542969</v>
      </c>
      <c r="CJ187" s="11"/>
      <c r="CK187" s="11"/>
      <c r="CL187" s="11"/>
      <c r="CM187" s="11"/>
      <c r="CN187" s="11"/>
      <c r="CO187" s="11"/>
      <c r="CP187" s="11"/>
      <c r="CQ187" s="11"/>
      <c r="CR187" s="11"/>
      <c r="CS187" s="11"/>
      <c r="CT187" s="11"/>
      <c r="CU187" s="11"/>
      <c r="CV187" s="11"/>
      <c r="CW187" s="11"/>
      <c r="CX187" s="11"/>
      <c r="CY187" s="11"/>
      <c r="CZ187" s="11"/>
      <c r="DA187" s="11"/>
      <c r="DB187" s="11"/>
      <c r="DC187" s="11"/>
    </row>
    <row r="188" spans="1:107" x14ac:dyDescent="0.25">
      <c r="A188" t="s">
        <v>871</v>
      </c>
      <c r="B188" t="s">
        <v>396</v>
      </c>
      <c r="C188" t="s">
        <v>666</v>
      </c>
      <c r="D188" t="s">
        <v>68</v>
      </c>
      <c r="E188" s="19" t="s">
        <v>69</v>
      </c>
      <c r="F188" s="17" t="s">
        <v>70</v>
      </c>
      <c r="G188" s="6">
        <v>2.7881</v>
      </c>
      <c r="H188" s="6">
        <v>42.867899999999999</v>
      </c>
      <c r="I188" s="6">
        <v>1.03E-2</v>
      </c>
      <c r="J188" s="6">
        <v>54.533799999999999</v>
      </c>
      <c r="K188" s="6">
        <v>0.1003</v>
      </c>
      <c r="L188" s="6">
        <v>4.07E-2</v>
      </c>
      <c r="M188" s="6">
        <v>0</v>
      </c>
      <c r="N188" s="6">
        <v>1.2699999999999999E-2</v>
      </c>
      <c r="O188" s="6">
        <v>7.9699999999999993E-2</v>
      </c>
      <c r="P188" s="6">
        <v>0.1318</v>
      </c>
      <c r="Q188" s="6">
        <v>0.87309999999999999</v>
      </c>
      <c r="R188" s="6">
        <v>-1.1739870486366986</v>
      </c>
      <c r="S188" s="6">
        <v>-2.3242552891396331E-3</v>
      </c>
      <c r="T188" s="6">
        <v>100.26208869607416</v>
      </c>
      <c r="U188" s="6">
        <v>9.7360161597710935</v>
      </c>
      <c r="V188" s="6">
        <v>3.2403390839316766E-2</v>
      </c>
      <c r="W188" s="6">
        <v>1.015650544874995E-2</v>
      </c>
      <c r="X188" s="6">
        <v>1.8366580246504002E-2</v>
      </c>
      <c r="Y188" s="6">
        <v>1.1248288566813796E-2</v>
      </c>
      <c r="Z188" s="6">
        <v>8.4357518307874621E-2</v>
      </c>
      <c r="AA188" s="6">
        <v>6.0470983196617381</v>
      </c>
      <c r="AB188" s="6">
        <v>0</v>
      </c>
      <c r="AC188" s="6">
        <v>2.9770469166982777E-3</v>
      </c>
      <c r="AD188" s="6">
        <v>1.4692466655797203</v>
      </c>
      <c r="AE188" s="6">
        <v>2.9086243035281621E-3</v>
      </c>
      <c r="AF188" s="6">
        <v>0.5278447101167516</v>
      </c>
      <c r="AG188" s="6">
        <v>9.8925484431803508</v>
      </c>
      <c r="AH188" s="6">
        <v>6.0500753665784366</v>
      </c>
      <c r="AI188" t="s">
        <v>872</v>
      </c>
      <c r="AJ188">
        <v>808.63146258156689</v>
      </c>
      <c r="AK188">
        <v>175.87717031015461</v>
      </c>
      <c r="AL188">
        <v>0.18754953219152137</v>
      </c>
      <c r="AM188" t="s">
        <v>873</v>
      </c>
      <c r="AN188">
        <v>136.63864343667879</v>
      </c>
      <c r="AO188">
        <v>212821.18648898636</v>
      </c>
      <c r="AP188">
        <v>93.934584470507758</v>
      </c>
      <c r="AQ188">
        <v>262.8585267037879</v>
      </c>
      <c r="AR188">
        <v>389722.25392296724</v>
      </c>
      <c r="AS188">
        <v>373633.22700681048</v>
      </c>
      <c r="AT188">
        <v>8.018207118225348</v>
      </c>
      <c r="AU188">
        <v>90.314247788270208</v>
      </c>
      <c r="AV188">
        <v>187.61663882608997</v>
      </c>
      <c r="AW188">
        <v>6904.6020916085818</v>
      </c>
      <c r="AX188">
        <v>82.904289225498516</v>
      </c>
      <c r="AY188">
        <v>0.69363296102048622</v>
      </c>
      <c r="AZ188">
        <v>555.34473034482676</v>
      </c>
      <c r="BA188">
        <v>1526.7657451989764</v>
      </c>
      <c r="BB188">
        <v>193.48151612635601</v>
      </c>
      <c r="BC188">
        <v>824.1178982278459</v>
      </c>
      <c r="BD188">
        <v>121.47376120032457</v>
      </c>
      <c r="BE188">
        <v>29.960367604661748</v>
      </c>
      <c r="BF188">
        <v>78.592145962367084</v>
      </c>
      <c r="BG188">
        <v>6.9626443259646917</v>
      </c>
      <c r="BH188">
        <v>29.115636341423915</v>
      </c>
      <c r="BI188">
        <v>3.4837930294332771</v>
      </c>
      <c r="BJ188">
        <v>6.6636149840667276</v>
      </c>
      <c r="BK188">
        <v>0.52906872773041624</v>
      </c>
      <c r="BL188">
        <v>2.5240106698437299</v>
      </c>
      <c r="BM188">
        <v>0.25280565703178426</v>
      </c>
      <c r="BN188" t="s">
        <v>874</v>
      </c>
      <c r="BO188">
        <v>1.3963688870542483</v>
      </c>
      <c r="BP188">
        <v>2.2673081474656702</v>
      </c>
      <c r="BQ188">
        <v>0.49548788335803917</v>
      </c>
      <c r="BR188" s="3">
        <f t="shared" si="32"/>
        <v>3379.267738400853</v>
      </c>
      <c r="BS188" s="3">
        <f t="shared" si="38"/>
        <v>3462.1720276263513</v>
      </c>
      <c r="BT188" s="7">
        <f t="shared" si="33"/>
        <v>0.98534251276611351</v>
      </c>
      <c r="BU188" s="8">
        <f t="shared" si="34"/>
        <v>149.46826686124473</v>
      </c>
      <c r="BV188" s="9">
        <f t="shared" si="35"/>
        <v>158.87172918665723</v>
      </c>
      <c r="BW188" s="8">
        <f t="shared" si="36"/>
        <v>1.2993949153598219</v>
      </c>
      <c r="BX188" s="8">
        <f t="shared" si="39"/>
        <v>1.1268316208162337</v>
      </c>
      <c r="BY188" s="8">
        <f t="shared" si="40"/>
        <v>0.90255569563703297</v>
      </c>
      <c r="BZ188" s="8">
        <f t="shared" si="41"/>
        <v>0.6818567654944202</v>
      </c>
      <c r="CA188" s="7">
        <f t="shared" si="37"/>
        <v>1.9473911881819062</v>
      </c>
      <c r="CB188" s="3">
        <f t="shared" si="42"/>
        <v>83.28401529175602</v>
      </c>
      <c r="CC188" s="3">
        <f t="shared" si="43"/>
        <v>4.5759103776657142</v>
      </c>
      <c r="CD188" s="7">
        <f t="shared" si="44"/>
        <v>23.79713390694306</v>
      </c>
      <c r="CE188" s="6">
        <v>5.3105902350204861</v>
      </c>
      <c r="CF188" s="6">
        <v>31.423375275186419</v>
      </c>
      <c r="CG188" s="10">
        <v>-161.48298433017703</v>
      </c>
      <c r="CH188" s="5">
        <v>-465.76105032043961</v>
      </c>
      <c r="CI188" s="5">
        <v>2749.2271728515625</v>
      </c>
      <c r="CJ188" s="11"/>
      <c r="CK188" s="11"/>
      <c r="CL188" s="11"/>
      <c r="CM188" s="11"/>
      <c r="CN188" s="11"/>
      <c r="CO188" s="11"/>
      <c r="CP188" s="11"/>
      <c r="CQ188" s="11"/>
      <c r="CR188" s="11"/>
      <c r="CS188" s="11"/>
      <c r="CT188" s="11"/>
      <c r="CU188" s="11"/>
      <c r="CV188" s="11"/>
      <c r="CW188" s="11"/>
      <c r="CX188" s="11"/>
      <c r="CY188" s="11"/>
      <c r="CZ188" s="11"/>
      <c r="DA188" s="11"/>
      <c r="DB188" s="11"/>
      <c r="DC188" s="11"/>
    </row>
    <row r="189" spans="1:107" x14ac:dyDescent="0.25">
      <c r="A189" t="s">
        <v>875</v>
      </c>
      <c r="B189" t="s">
        <v>396</v>
      </c>
      <c r="C189" t="s">
        <v>666</v>
      </c>
      <c r="D189" t="s">
        <v>68</v>
      </c>
      <c r="E189" s="19" t="s">
        <v>235</v>
      </c>
      <c r="F189" s="17" t="s">
        <v>70</v>
      </c>
      <c r="G189" s="6">
        <v>3.0914000000000001</v>
      </c>
      <c r="H189" s="6">
        <v>42.662100000000002</v>
      </c>
      <c r="I189" s="6">
        <v>0</v>
      </c>
      <c r="J189" s="6">
        <v>55.587699999999998</v>
      </c>
      <c r="K189" s="6">
        <v>0.13250000000000001</v>
      </c>
      <c r="L189" s="6">
        <v>9.1999999999999998E-3</v>
      </c>
      <c r="M189" s="6">
        <v>0</v>
      </c>
      <c r="N189" s="6">
        <v>3.32E-2</v>
      </c>
      <c r="O189" s="6">
        <v>0</v>
      </c>
      <c r="P189" s="6">
        <v>0</v>
      </c>
      <c r="Q189" s="6">
        <v>0.85550000000000004</v>
      </c>
      <c r="R189" s="6">
        <v>-1.3016977734498369</v>
      </c>
      <c r="S189" s="6">
        <v>0</v>
      </c>
      <c r="T189" s="6">
        <v>101.06990222655017</v>
      </c>
      <c r="U189" s="6">
        <v>9.8880793955020536</v>
      </c>
      <c r="V189" s="6">
        <v>4.2650401049259726E-2</v>
      </c>
      <c r="W189" s="6">
        <v>2.2958194134766472E-3</v>
      </c>
      <c r="X189" s="6">
        <v>0</v>
      </c>
      <c r="Y189" s="6">
        <v>0</v>
      </c>
      <c r="Z189" s="6">
        <v>8.2356434342169146E-2</v>
      </c>
      <c r="AA189" s="6">
        <v>5.9961814307673151</v>
      </c>
      <c r="AB189" s="6">
        <v>0</v>
      </c>
      <c r="AC189" s="6">
        <v>7.7542135379124006E-3</v>
      </c>
      <c r="AD189" s="6">
        <v>1.6231523497584301</v>
      </c>
      <c r="AE189" s="6">
        <v>0</v>
      </c>
      <c r="AF189" s="6">
        <v>0.37684765024156985</v>
      </c>
      <c r="AG189" s="6">
        <v>10.015382050306957</v>
      </c>
      <c r="AH189" s="6">
        <v>6.0039356443052272</v>
      </c>
      <c r="AI189" t="s">
        <v>876</v>
      </c>
      <c r="AJ189">
        <v>841.41003494451513</v>
      </c>
      <c r="AK189">
        <v>45.774942906433587</v>
      </c>
      <c r="AL189" t="s">
        <v>877</v>
      </c>
      <c r="AM189" t="s">
        <v>878</v>
      </c>
      <c r="AN189">
        <v>174.22993976239292</v>
      </c>
      <c r="AO189">
        <v>205083.11190073669</v>
      </c>
      <c r="AP189">
        <v>263.43774009168317</v>
      </c>
      <c r="AQ189">
        <v>207.77062089405013</v>
      </c>
      <c r="AR189">
        <v>397298.00285306707</v>
      </c>
      <c r="AS189">
        <v>407587.9816193406</v>
      </c>
      <c r="AT189">
        <v>9.6900693199814292</v>
      </c>
      <c r="AU189">
        <v>56.553817468547265</v>
      </c>
      <c r="AV189">
        <v>40.467647741469271</v>
      </c>
      <c r="AW189">
        <v>7594.4534720178472</v>
      </c>
      <c r="AX189">
        <v>110.97055520739616</v>
      </c>
      <c r="AY189">
        <v>9.0568231273605665E-2</v>
      </c>
      <c r="AZ189">
        <v>743.94149494355486</v>
      </c>
      <c r="BA189">
        <v>2205.2317832015169</v>
      </c>
      <c r="BB189">
        <v>303.96382384384685</v>
      </c>
      <c r="BC189">
        <v>1296.4889468701131</v>
      </c>
      <c r="BD189">
        <v>184.68250021911442</v>
      </c>
      <c r="BE189">
        <v>43.279991596071582</v>
      </c>
      <c r="BF189">
        <v>105.23847887314462</v>
      </c>
      <c r="BG189">
        <v>9.0140377578003736</v>
      </c>
      <c r="BH189">
        <v>38.013331721984549</v>
      </c>
      <c r="BI189">
        <v>4.9635115086389225</v>
      </c>
      <c r="BJ189">
        <v>10.290515074418394</v>
      </c>
      <c r="BK189">
        <v>0.88407838199093347</v>
      </c>
      <c r="BL189">
        <v>4.0445935841630032</v>
      </c>
      <c r="BM189">
        <v>0.38570201953253591</v>
      </c>
      <c r="BN189" t="s">
        <v>879</v>
      </c>
      <c r="BO189">
        <v>0.9899916235018269</v>
      </c>
      <c r="BP189">
        <v>1.7518530324595512</v>
      </c>
      <c r="BQ189">
        <v>0.2940290248799724</v>
      </c>
      <c r="BR189" s="3">
        <f t="shared" si="32"/>
        <v>4950.4227895958893</v>
      </c>
      <c r="BS189" s="3">
        <f t="shared" si="38"/>
        <v>5061.3933448032858</v>
      </c>
      <c r="BT189" s="7">
        <f t="shared" si="33"/>
        <v>0.98634545514161132</v>
      </c>
      <c r="BU189" s="8">
        <f t="shared" si="34"/>
        <v>124.95148574545178</v>
      </c>
      <c r="BV189" s="9">
        <f t="shared" si="35"/>
        <v>143.20057310826664</v>
      </c>
      <c r="BW189" s="8">
        <f t="shared" si="36"/>
        <v>1.1064653511376681</v>
      </c>
      <c r="BX189" s="8">
        <f t="shared" si="39"/>
        <v>1.1219192211740321</v>
      </c>
      <c r="BY189" s="8">
        <f t="shared" si="40"/>
        <v>0.91378642202716742</v>
      </c>
      <c r="BZ189" s="8">
        <f t="shared" si="41"/>
        <v>0.66174388780452298</v>
      </c>
      <c r="CA189" s="7">
        <f t="shared" si="37"/>
        <v>0.80940500492104861</v>
      </c>
      <c r="CB189" s="3">
        <f t="shared" si="42"/>
        <v>68.436653829696965</v>
      </c>
      <c r="CC189" s="3">
        <f t="shared" si="43"/>
        <v>5.9580955763625276</v>
      </c>
      <c r="CD189" s="7">
        <f t="shared" si="44"/>
        <v>22.357267634869679</v>
      </c>
      <c r="CE189" s="6">
        <v>5.6949456909522196</v>
      </c>
      <c r="CF189" s="6">
        <v>31.111640918610235</v>
      </c>
      <c r="CG189" s="10">
        <v>-153.08735992404684</v>
      </c>
      <c r="CH189" s="5">
        <v>-840.87973481571316</v>
      </c>
      <c r="CI189" s="5">
        <v>-2074.9671936035156</v>
      </c>
      <c r="CJ189" s="11"/>
      <c r="CK189" s="11"/>
      <c r="CL189" s="11"/>
      <c r="CM189" s="11"/>
      <c r="CN189" s="11"/>
      <c r="CO189" s="11"/>
      <c r="CP189" s="11"/>
      <c r="CQ189" s="11"/>
      <c r="CR189" s="11"/>
      <c r="CS189" s="11"/>
      <c r="CT189" s="11"/>
      <c r="CU189" s="11"/>
      <c r="CV189" s="11"/>
      <c r="CW189" s="11"/>
      <c r="CX189" s="11"/>
      <c r="CY189" s="11"/>
      <c r="CZ189" s="11"/>
      <c r="DA189" s="11"/>
      <c r="DB189" s="11"/>
      <c r="DC189" s="11"/>
    </row>
    <row r="190" spans="1:107" x14ac:dyDescent="0.25">
      <c r="A190" t="s">
        <v>880</v>
      </c>
      <c r="B190" t="s">
        <v>396</v>
      </c>
      <c r="C190" t="s">
        <v>666</v>
      </c>
      <c r="D190" t="s">
        <v>76</v>
      </c>
      <c r="E190" s="19" t="s">
        <v>235</v>
      </c>
      <c r="F190" s="17" t="s">
        <v>70</v>
      </c>
      <c r="G190" s="6">
        <v>3.028</v>
      </c>
      <c r="H190" s="6">
        <v>43.478700000000003</v>
      </c>
      <c r="I190" s="6">
        <v>0</v>
      </c>
      <c r="J190" s="6">
        <v>56.031500000000001</v>
      </c>
      <c r="K190" s="6">
        <v>0.1089</v>
      </c>
      <c r="L190" s="6">
        <v>1.1599999999999999E-2</v>
      </c>
      <c r="M190" s="6">
        <v>0</v>
      </c>
      <c r="N190" s="6">
        <v>3.8699999999999998E-2</v>
      </c>
      <c r="O190" s="6">
        <v>0</v>
      </c>
      <c r="P190" s="6">
        <v>0.24709999999999999</v>
      </c>
      <c r="Q190" s="6">
        <v>1.0036</v>
      </c>
      <c r="R190" s="6">
        <v>-1.2750018949363091</v>
      </c>
      <c r="S190" s="6">
        <v>0</v>
      </c>
      <c r="T190" s="6">
        <v>102.67289810506369</v>
      </c>
      <c r="U190" s="6">
        <v>9.8047322616167136</v>
      </c>
      <c r="V190" s="6">
        <v>3.44830260922937E-2</v>
      </c>
      <c r="W190" s="6">
        <v>2.8947288256879465E-3</v>
      </c>
      <c r="X190" s="6">
        <v>3.3749986285002545E-2</v>
      </c>
      <c r="Y190" s="6">
        <v>0</v>
      </c>
      <c r="Z190" s="6">
        <v>9.5040436916621077E-2</v>
      </c>
      <c r="AA190" s="6">
        <v>6.0114513412097894</v>
      </c>
      <c r="AB190" s="6">
        <v>0</v>
      </c>
      <c r="AC190" s="6">
        <v>8.8916198743872413E-3</v>
      </c>
      <c r="AD190" s="6">
        <v>1.5639764276363868</v>
      </c>
      <c r="AE190" s="6">
        <v>0</v>
      </c>
      <c r="AF190" s="6">
        <v>0.43602357236361322</v>
      </c>
      <c r="AG190" s="6">
        <v>9.9709004397363188</v>
      </c>
      <c r="AH190" s="6">
        <v>6.020342961084177</v>
      </c>
      <c r="AI190" s="20" t="s">
        <v>881</v>
      </c>
      <c r="AJ190">
        <v>878.33689784926844</v>
      </c>
      <c r="AK190">
        <v>50.406949479429166</v>
      </c>
      <c r="AL190" t="s">
        <v>882</v>
      </c>
      <c r="AM190" t="s">
        <v>883</v>
      </c>
      <c r="AN190">
        <v>169.68681454263731</v>
      </c>
      <c r="AO190">
        <v>222055.91217174841</v>
      </c>
      <c r="AP190">
        <v>243.21551243559966</v>
      </c>
      <c r="AQ190">
        <v>275.49607327043202</v>
      </c>
      <c r="AR190">
        <v>400442.65335235378</v>
      </c>
      <c r="AS190">
        <v>383015.88934664085</v>
      </c>
      <c r="AT190">
        <v>8.4242155512276486</v>
      </c>
      <c r="AU190">
        <v>55.339999426065155</v>
      </c>
      <c r="AV190">
        <v>43.353454115518005</v>
      </c>
      <c r="AW190">
        <v>7771.9263041371159</v>
      </c>
      <c r="AX190">
        <v>121.29497152320842</v>
      </c>
      <c r="AY190">
        <v>9.3124895859517526E-2</v>
      </c>
      <c r="AZ190">
        <v>766.04273384252144</v>
      </c>
      <c r="BA190">
        <v>2132.1251491813596</v>
      </c>
      <c r="BB190">
        <v>276.73887402815893</v>
      </c>
      <c r="BC190">
        <v>1176.7719856912136</v>
      </c>
      <c r="BD190">
        <v>169.94210085160663</v>
      </c>
      <c r="BE190">
        <v>41.824162297084897</v>
      </c>
      <c r="BF190">
        <v>109.97416413985489</v>
      </c>
      <c r="BG190">
        <v>9.8167597418641055</v>
      </c>
      <c r="BH190">
        <v>41.080391927025246</v>
      </c>
      <c r="BI190">
        <v>5.0342117209084423</v>
      </c>
      <c r="BJ190">
        <v>9.9804205127736765</v>
      </c>
      <c r="BK190">
        <v>0.80249976297074599</v>
      </c>
      <c r="BL190">
        <v>3.7275294069683391</v>
      </c>
      <c r="BM190">
        <v>0.38629219530484171</v>
      </c>
      <c r="BN190" t="s">
        <v>884</v>
      </c>
      <c r="BO190">
        <v>1.3312066724536007</v>
      </c>
      <c r="BP190">
        <v>2.0645400197635015</v>
      </c>
      <c r="BQ190">
        <v>0.3862827001547634</v>
      </c>
      <c r="BR190" s="3">
        <f t="shared" si="32"/>
        <v>4744.2472752996164</v>
      </c>
      <c r="BS190" s="3">
        <f t="shared" si="38"/>
        <v>4865.5422468228244</v>
      </c>
      <c r="BT190" s="7">
        <f t="shared" si="33"/>
        <v>0.98507073911670351</v>
      </c>
      <c r="BU190" s="8">
        <f t="shared" si="34"/>
        <v>139.60772472741365</v>
      </c>
      <c r="BV190" s="9">
        <f t="shared" si="35"/>
        <v>150.23012064740669</v>
      </c>
      <c r="BW190" s="8">
        <f t="shared" si="36"/>
        <v>1.2552450879779864</v>
      </c>
      <c r="BX190" s="8">
        <f t="shared" si="39"/>
        <v>1.1203115048255008</v>
      </c>
      <c r="BY190" s="8">
        <f t="shared" si="40"/>
        <v>0.90051118499230975</v>
      </c>
      <c r="BZ190" s="8">
        <f t="shared" si="41"/>
        <v>0.69664746990968107</v>
      </c>
      <c r="CA190" s="7">
        <f t="shared" si="37"/>
        <v>0.91085923386705847</v>
      </c>
      <c r="CB190" s="3">
        <f t="shared" si="42"/>
        <v>64.07459605734806</v>
      </c>
      <c r="CC190" s="3">
        <f t="shared" si="43"/>
        <v>5.3446349498342736</v>
      </c>
      <c r="CD190" s="7">
        <f t="shared" si="44"/>
        <v>24.094133947413773</v>
      </c>
      <c r="CE190" s="6">
        <v>5.6745770298927614</v>
      </c>
      <c r="CF190" s="6">
        <v>31.008106171216966</v>
      </c>
      <c r="CG190" s="10">
        <v>-156.9016521789016</v>
      </c>
      <c r="CH190" s="5">
        <v>-536.30340410133067</v>
      </c>
      <c r="CI190" s="5">
        <v>1551.8998413085938</v>
      </c>
      <c r="CJ190" s="11"/>
      <c r="CK190" s="11"/>
      <c r="CL190" s="11"/>
      <c r="CM190" s="11"/>
      <c r="CN190" s="11"/>
      <c r="CO190" s="11"/>
      <c r="CP190" s="11"/>
      <c r="CQ190" s="11"/>
      <c r="CR190" s="11"/>
      <c r="CS190" s="11"/>
      <c r="CT190" s="11"/>
      <c r="CU190" s="11"/>
      <c r="CV190" s="11"/>
      <c r="CW190" s="11"/>
      <c r="CX190" s="11"/>
      <c r="CY190" s="11"/>
      <c r="CZ190" s="11"/>
      <c r="DA190" s="11"/>
      <c r="DB190" s="11"/>
      <c r="DC190" s="11"/>
    </row>
    <row r="191" spans="1:107" x14ac:dyDescent="0.25">
      <c r="CE191" s="10"/>
      <c r="CF191" s="10"/>
    </row>
    <row r="193" spans="17:72" x14ac:dyDescent="0.25">
      <c r="Q193" s="6"/>
    </row>
    <row r="196" spans="17:72" x14ac:dyDescent="0.25">
      <c r="BQ196" t="s">
        <v>50</v>
      </c>
      <c r="BR196" s="11">
        <f>AVERAGE(BU2:BU190)</f>
        <v>126.16690656572767</v>
      </c>
      <c r="BS196" s="11"/>
      <c r="BT196" s="7">
        <f>_xlfn.STDEV.S(BU2:BU190)</f>
        <v>21.266678297066715</v>
      </c>
    </row>
    <row r="197" spans="17:72" x14ac:dyDescent="0.25">
      <c r="BQ197" t="s">
        <v>47</v>
      </c>
      <c r="BR197">
        <f>AVERAGE(BR2:BR190)</f>
        <v>3854.6902119055662</v>
      </c>
      <c r="BT197" s="7">
        <f>_xlfn.STDEV.S(BR2:BR190)</f>
        <v>1027.638777341469</v>
      </c>
    </row>
    <row r="198" spans="17:72" x14ac:dyDescent="0.25">
      <c r="BQ198" t="s">
        <v>33</v>
      </c>
      <c r="BR198" s="3">
        <f>AVERAGE(AJ2:AJ190)</f>
        <v>1055.2645398094046</v>
      </c>
      <c r="BS198" s="3"/>
      <c r="BT198">
        <f>_xlfn.STDEV.S(AJ2:AJ190)</f>
        <v>315.80324347194386</v>
      </c>
    </row>
    <row r="199" spans="17:72" x14ac:dyDescent="0.25">
      <c r="BQ199" t="s">
        <v>885</v>
      </c>
      <c r="BR199">
        <f>AVERAGE(AN2:AN190)</f>
        <v>236.69198344097407</v>
      </c>
      <c r="BT199">
        <f>_xlfn.STDEV.S(AN2:AN190)</f>
        <v>129.81440272921887</v>
      </c>
    </row>
    <row r="200" spans="17:72" x14ac:dyDescent="0.25">
      <c r="BQ200" t="s">
        <v>44</v>
      </c>
      <c r="BR200">
        <f>AVERAGE(AW2:AW190)</f>
        <v>6271.2677108423559</v>
      </c>
      <c r="BT200">
        <f>_xlfn.STDEV.S(AW2:AW190)</f>
        <v>951.88502246960127</v>
      </c>
    </row>
    <row r="201" spans="17:72" x14ac:dyDescent="0.25">
      <c r="BQ201" t="s">
        <v>57</v>
      </c>
      <c r="BR201">
        <f>AVERAGE(CB2:CB190)</f>
        <v>66.708226582733033</v>
      </c>
      <c r="BT201">
        <f>_xlfn.STDEV.S(CB2:CB190)</f>
        <v>14.9603674968814</v>
      </c>
    </row>
  </sheetData>
  <conditionalFormatting sqref="AK177:AK190">
    <cfRule type="cellIs" dxfId="20" priority="3" operator="greaterThan">
      <formula>5000</formula>
    </cfRule>
    <cfRule type="cellIs" dxfId="19" priority="7" operator="greaterThan">
      <formula>10000</formula>
    </cfRule>
  </conditionalFormatting>
  <conditionalFormatting sqref="AO177:AO184 AO186:AO190">
    <cfRule type="cellIs" dxfId="18" priority="4" operator="lessThan">
      <formula>150000</formula>
    </cfRule>
    <cfRule type="cellIs" dxfId="17" priority="6" operator="lessThan">
      <formula>20000</formula>
    </cfRule>
  </conditionalFormatting>
  <conditionalFormatting sqref="AU177:AU190">
    <cfRule type="cellIs" dxfId="16" priority="5" operator="greaterThan">
      <formula>500</formula>
    </cfRule>
  </conditionalFormatting>
  <conditionalFormatting sqref="AV177:AV190">
    <cfRule type="cellIs" dxfId="15" priority="2" operator="greaterThan">
      <formula>3000</formula>
    </cfRule>
  </conditionalFormatting>
  <conditionalFormatting sqref="BQ177:BQ190">
    <cfRule type="cellIs" dxfId="14" priority="1" operator="greaterThan">
      <formula>10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B7FCA-BC42-4FCD-8FC2-7F48F07BC262}">
  <dimension ref="A1:H15"/>
  <sheetViews>
    <sheetView workbookViewId="0">
      <selection activeCell="F17" sqref="F17"/>
    </sheetView>
  </sheetViews>
  <sheetFormatPr defaultRowHeight="15" x14ac:dyDescent="0.25"/>
  <cols>
    <col min="1" max="1" width="8.140625" bestFit="1" customWidth="1"/>
    <col min="2" max="2" width="4" bestFit="1" customWidth="1"/>
    <col min="3" max="3" width="8.42578125" bestFit="1" customWidth="1"/>
    <col min="4" max="4" width="7" bestFit="1" customWidth="1"/>
    <col min="5" max="5" width="11.28515625" bestFit="1" customWidth="1"/>
    <col min="6" max="6" width="24.42578125" bestFit="1" customWidth="1"/>
    <col min="7" max="7" width="12" bestFit="1" customWidth="1"/>
    <col min="8" max="8" width="19.5703125" bestFit="1" customWidth="1"/>
  </cols>
  <sheetData>
    <row r="1" spans="1:8" x14ac:dyDescent="0.25">
      <c r="A1" s="122" t="s">
        <v>1109</v>
      </c>
      <c r="B1" s="122"/>
      <c r="C1" s="122"/>
      <c r="D1" s="122"/>
      <c r="E1" s="122"/>
      <c r="F1" s="122"/>
      <c r="G1" s="122"/>
      <c r="H1" s="122"/>
    </row>
    <row r="2" spans="1:8" ht="45" x14ac:dyDescent="0.25">
      <c r="A2" s="90" t="s">
        <v>1006</v>
      </c>
      <c r="B2" s="91" t="s">
        <v>1007</v>
      </c>
      <c r="C2" s="92" t="s">
        <v>1008</v>
      </c>
      <c r="D2" s="91" t="s">
        <v>1009</v>
      </c>
      <c r="E2" s="91" t="s">
        <v>1010</v>
      </c>
      <c r="F2" s="93" t="s">
        <v>1011</v>
      </c>
      <c r="G2" s="93" t="s">
        <v>1012</v>
      </c>
      <c r="H2" s="94" t="s">
        <v>1013</v>
      </c>
    </row>
    <row r="3" spans="1:8" x14ac:dyDescent="0.25">
      <c r="A3" s="126">
        <v>1</v>
      </c>
      <c r="B3" s="117" t="s">
        <v>1014</v>
      </c>
      <c r="C3" s="95" t="s">
        <v>1015</v>
      </c>
      <c r="D3" s="95" t="s">
        <v>1016</v>
      </c>
      <c r="E3" s="120" t="s">
        <v>1017</v>
      </c>
      <c r="F3" s="118">
        <v>10</v>
      </c>
      <c r="G3" s="118">
        <v>4</v>
      </c>
      <c r="H3" s="123">
        <v>10</v>
      </c>
    </row>
    <row r="4" spans="1:8" x14ac:dyDescent="0.25">
      <c r="A4" s="127"/>
      <c r="B4" s="118"/>
      <c r="C4" s="96" t="s">
        <v>1018</v>
      </c>
      <c r="D4" s="96" t="s">
        <v>1019</v>
      </c>
      <c r="E4" s="121"/>
      <c r="F4" s="118"/>
      <c r="G4" s="118"/>
      <c r="H4" s="124"/>
    </row>
    <row r="5" spans="1:8" x14ac:dyDescent="0.25">
      <c r="A5" s="127"/>
      <c r="B5" s="118"/>
      <c r="C5" s="96" t="s">
        <v>1020</v>
      </c>
      <c r="D5" s="118" t="s">
        <v>1021</v>
      </c>
      <c r="E5" s="97" t="s">
        <v>1022</v>
      </c>
      <c r="F5" s="118"/>
      <c r="G5" s="118"/>
      <c r="H5" s="124"/>
    </row>
    <row r="6" spans="1:8" x14ac:dyDescent="0.25">
      <c r="A6" s="128"/>
      <c r="B6" s="119"/>
      <c r="C6" s="98" t="s">
        <v>1023</v>
      </c>
      <c r="D6" s="119"/>
      <c r="E6" s="99" t="s">
        <v>1017</v>
      </c>
      <c r="F6" s="118"/>
      <c r="G6" s="118"/>
      <c r="H6" s="124"/>
    </row>
    <row r="7" spans="1:8" x14ac:dyDescent="0.25">
      <c r="A7" s="126">
        <v>2</v>
      </c>
      <c r="B7" s="117" t="s">
        <v>1024</v>
      </c>
      <c r="C7" s="95" t="s">
        <v>1025</v>
      </c>
      <c r="D7" s="117" t="s">
        <v>1019</v>
      </c>
      <c r="E7" s="100" t="s">
        <v>1026</v>
      </c>
      <c r="F7" s="126">
        <v>10</v>
      </c>
      <c r="G7" s="117">
        <v>20</v>
      </c>
      <c r="H7" s="124"/>
    </row>
    <row r="8" spans="1:8" x14ac:dyDescent="0.25">
      <c r="A8" s="127"/>
      <c r="B8" s="118"/>
      <c r="C8" s="96" t="s">
        <v>1027</v>
      </c>
      <c r="D8" s="118"/>
      <c r="E8" s="97" t="s">
        <v>9</v>
      </c>
      <c r="F8" s="127"/>
      <c r="G8" s="118"/>
      <c r="H8" s="124"/>
    </row>
    <row r="9" spans="1:8" x14ac:dyDescent="0.25">
      <c r="A9" s="127"/>
      <c r="B9" s="118"/>
      <c r="C9" s="96" t="s">
        <v>1028</v>
      </c>
      <c r="D9" s="118"/>
      <c r="E9" s="97" t="s">
        <v>1029</v>
      </c>
      <c r="F9" s="127"/>
      <c r="G9" s="118"/>
      <c r="H9" s="124"/>
    </row>
    <row r="10" spans="1:8" ht="18" x14ac:dyDescent="0.25">
      <c r="A10" s="127"/>
      <c r="B10" s="118"/>
      <c r="C10" s="96" t="s">
        <v>1030</v>
      </c>
      <c r="D10" s="96" t="s">
        <v>1021</v>
      </c>
      <c r="E10" s="97" t="s">
        <v>1031</v>
      </c>
      <c r="F10" s="127"/>
      <c r="G10" s="118"/>
      <c r="H10" s="124"/>
    </row>
    <row r="11" spans="1:8" x14ac:dyDescent="0.25">
      <c r="A11" s="127"/>
      <c r="B11" s="118"/>
      <c r="C11" s="96" t="s">
        <v>1032</v>
      </c>
      <c r="D11" s="118" t="s">
        <v>1033</v>
      </c>
      <c r="E11" s="97" t="s">
        <v>1034</v>
      </c>
      <c r="F11" s="127"/>
      <c r="G11" s="118"/>
      <c r="H11" s="124"/>
    </row>
    <row r="12" spans="1:8" x14ac:dyDescent="0.25">
      <c r="A12" s="127"/>
      <c r="B12" s="118"/>
      <c r="C12" s="96" t="s">
        <v>1035</v>
      </c>
      <c r="D12" s="118"/>
      <c r="E12" s="97" t="s">
        <v>1036</v>
      </c>
      <c r="F12" s="127"/>
      <c r="G12" s="118"/>
      <c r="H12" s="124"/>
    </row>
    <row r="13" spans="1:8" ht="18" x14ac:dyDescent="0.25">
      <c r="A13" s="128"/>
      <c r="B13" s="119"/>
      <c r="C13" s="98" t="s">
        <v>1037</v>
      </c>
      <c r="D13" s="98" t="s">
        <v>1021</v>
      </c>
      <c r="E13" s="99" t="s">
        <v>1031</v>
      </c>
      <c r="F13" s="128"/>
      <c r="G13" s="119"/>
      <c r="H13" s="125"/>
    </row>
    <row r="14" spans="1:8" x14ac:dyDescent="0.25">
      <c r="A14" s="115" t="s">
        <v>1113</v>
      </c>
      <c r="B14" s="115"/>
      <c r="C14" s="115"/>
      <c r="D14" s="115"/>
      <c r="E14" s="115"/>
      <c r="F14" s="115"/>
      <c r="G14" s="115"/>
      <c r="H14" s="115"/>
    </row>
    <row r="15" spans="1:8" x14ac:dyDescent="0.25">
      <c r="A15" s="116"/>
      <c r="B15" s="116"/>
      <c r="C15" s="116"/>
      <c r="D15" s="116"/>
      <c r="E15" s="116"/>
      <c r="F15" s="116"/>
      <c r="G15" s="116"/>
      <c r="H15" s="116"/>
    </row>
  </sheetData>
  <mergeCells count="15">
    <mergeCell ref="A14:H15"/>
    <mergeCell ref="B3:B6"/>
    <mergeCell ref="E3:E4"/>
    <mergeCell ref="F3:F6"/>
    <mergeCell ref="A1:H1"/>
    <mergeCell ref="G3:G6"/>
    <mergeCell ref="H3:H13"/>
    <mergeCell ref="D5:D6"/>
    <mergeCell ref="A7:A13"/>
    <mergeCell ref="B7:B13"/>
    <mergeCell ref="D7:D9"/>
    <mergeCell ref="F7:F13"/>
    <mergeCell ref="G7:G13"/>
    <mergeCell ref="D11:D12"/>
    <mergeCell ref="A3:A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2541-788A-48AA-8F9A-DE326E6A892B}">
  <dimension ref="A1:BL43"/>
  <sheetViews>
    <sheetView workbookViewId="0">
      <selection activeCell="J31" sqref="J31"/>
    </sheetView>
  </sheetViews>
  <sheetFormatPr defaultRowHeight="15" x14ac:dyDescent="0.25"/>
  <cols>
    <col min="1" max="1" width="11.140625" bestFit="1" customWidth="1"/>
    <col min="9" max="9" width="8.140625" bestFit="1" customWidth="1"/>
    <col min="10" max="10" width="7.5703125" bestFit="1" customWidth="1"/>
    <col min="11" max="12" width="8.5703125" bestFit="1" customWidth="1"/>
    <col min="13" max="13" width="11.28515625" bestFit="1" customWidth="1"/>
    <col min="14" max="14" width="24.42578125" bestFit="1" customWidth="1"/>
    <col min="15" max="15" width="12" bestFit="1" customWidth="1"/>
    <col min="16" max="16" width="19.5703125" bestFit="1" customWidth="1"/>
    <col min="17" max="17" width="11.28515625" bestFit="1" customWidth="1"/>
    <col min="18" max="18" width="7.5703125" bestFit="1" customWidth="1"/>
    <col min="19" max="19" width="6.5703125" bestFit="1" customWidth="1"/>
    <col min="20" max="21" width="7.5703125" bestFit="1" customWidth="1"/>
    <col min="22" max="22" width="6.5703125" bestFit="1" customWidth="1"/>
  </cols>
  <sheetData>
    <row r="1" spans="1:64" ht="17.25" x14ac:dyDescent="0.25">
      <c r="C1" s="131" t="s">
        <v>1040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3"/>
      <c r="P1" s="131" t="s">
        <v>1041</v>
      </c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3"/>
      <c r="AC1" s="131" t="s">
        <v>1042</v>
      </c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3"/>
      <c r="AO1" s="130" t="s">
        <v>1038</v>
      </c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 t="s">
        <v>1039</v>
      </c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</row>
    <row r="2" spans="1:64" x14ac:dyDescent="0.25">
      <c r="A2" t="s">
        <v>886</v>
      </c>
      <c r="B2" t="s">
        <v>997</v>
      </c>
      <c r="C2" s="26" t="s">
        <v>4</v>
      </c>
      <c r="D2" s="27" t="s">
        <v>895</v>
      </c>
      <c r="E2" s="27" t="s">
        <v>6</v>
      </c>
      <c r="F2" s="27" t="s">
        <v>896</v>
      </c>
      <c r="G2" s="27" t="s">
        <v>33</v>
      </c>
      <c r="H2" s="27" t="s">
        <v>34</v>
      </c>
      <c r="I2" s="27" t="s">
        <v>885</v>
      </c>
      <c r="J2" s="27" t="s">
        <v>897</v>
      </c>
      <c r="K2" s="27" t="s">
        <v>42</v>
      </c>
      <c r="L2" s="27" t="s">
        <v>43</v>
      </c>
      <c r="M2" s="27" t="s">
        <v>44</v>
      </c>
      <c r="N2" s="27" t="s">
        <v>898</v>
      </c>
      <c r="O2" s="28" t="s">
        <v>887</v>
      </c>
      <c r="P2" s="30" t="s">
        <v>4</v>
      </c>
      <c r="Q2" s="30" t="s">
        <v>895</v>
      </c>
      <c r="R2" s="30" t="s">
        <v>6</v>
      </c>
      <c r="S2" s="30" t="s">
        <v>896</v>
      </c>
      <c r="T2" s="30" t="s">
        <v>33</v>
      </c>
      <c r="U2" s="30" t="s">
        <v>34</v>
      </c>
      <c r="V2" s="30" t="s">
        <v>885</v>
      </c>
      <c r="W2" s="30" t="s">
        <v>897</v>
      </c>
      <c r="X2" s="30" t="s">
        <v>42</v>
      </c>
      <c r="Y2" s="30" t="s">
        <v>43</v>
      </c>
      <c r="Z2" s="30" t="s">
        <v>44</v>
      </c>
      <c r="AA2" s="30" t="s">
        <v>898</v>
      </c>
      <c r="AB2" s="31" t="s">
        <v>887</v>
      </c>
      <c r="AC2" s="29" t="s">
        <v>4</v>
      </c>
      <c r="AD2" s="30" t="s">
        <v>5</v>
      </c>
      <c r="AE2" s="30" t="s">
        <v>6</v>
      </c>
      <c r="AF2" s="30" t="s">
        <v>7</v>
      </c>
      <c r="AG2" s="30" t="s">
        <v>8</v>
      </c>
      <c r="AH2" s="30" t="s">
        <v>9</v>
      </c>
      <c r="AI2" s="30" t="s">
        <v>10</v>
      </c>
      <c r="AJ2" s="30" t="s">
        <v>11</v>
      </c>
      <c r="AK2" s="30" t="s">
        <v>12</v>
      </c>
      <c r="AL2" s="30" t="s">
        <v>13</v>
      </c>
      <c r="AM2" s="30" t="s">
        <v>14</v>
      </c>
      <c r="AN2" s="31" t="s">
        <v>887</v>
      </c>
      <c r="AO2" s="27" t="s">
        <v>4</v>
      </c>
      <c r="AP2" s="27" t="s">
        <v>895</v>
      </c>
      <c r="AQ2" s="27" t="s">
        <v>6</v>
      </c>
      <c r="AR2" s="27" t="s">
        <v>896</v>
      </c>
      <c r="AS2" s="27" t="s">
        <v>33</v>
      </c>
      <c r="AT2" s="27" t="s">
        <v>34</v>
      </c>
      <c r="AU2" s="27" t="s">
        <v>885</v>
      </c>
      <c r="AV2" s="27" t="s">
        <v>897</v>
      </c>
      <c r="AW2" s="27" t="s">
        <v>42</v>
      </c>
      <c r="AX2" s="27" t="s">
        <v>43</v>
      </c>
      <c r="AY2" s="27" t="s">
        <v>44</v>
      </c>
      <c r="AZ2" s="28" t="s">
        <v>898</v>
      </c>
      <c r="BA2" s="26" t="s">
        <v>4</v>
      </c>
      <c r="BB2" s="27" t="s">
        <v>895</v>
      </c>
      <c r="BC2" s="27" t="s">
        <v>6</v>
      </c>
      <c r="BD2" s="27" t="s">
        <v>896</v>
      </c>
      <c r="BE2" s="27" t="s">
        <v>33</v>
      </c>
      <c r="BF2" s="27" t="s">
        <v>34</v>
      </c>
      <c r="BG2" s="27" t="s">
        <v>885</v>
      </c>
      <c r="BH2" s="27" t="s">
        <v>897</v>
      </c>
      <c r="BI2" s="27" t="s">
        <v>42</v>
      </c>
      <c r="BJ2" s="27" t="s">
        <v>43</v>
      </c>
      <c r="BK2" s="27" t="s">
        <v>44</v>
      </c>
      <c r="BL2" s="28" t="s">
        <v>898</v>
      </c>
    </row>
    <row r="3" spans="1:64" x14ac:dyDescent="0.25">
      <c r="A3" t="s">
        <v>998</v>
      </c>
      <c r="B3">
        <v>1</v>
      </c>
      <c r="C3" s="47">
        <v>3.5964999999999998</v>
      </c>
      <c r="D3" s="48">
        <v>18.321899999999999</v>
      </c>
      <c r="E3" s="48">
        <v>0.3805</v>
      </c>
      <c r="F3" s="48">
        <v>38.661499999999997</v>
      </c>
      <c r="G3" s="48">
        <v>0.217</v>
      </c>
      <c r="H3" s="48">
        <v>1.9599999999999999E-2</v>
      </c>
      <c r="I3" s="48">
        <v>0.22209999999999999</v>
      </c>
      <c r="J3" s="48">
        <v>0.23250000000000001</v>
      </c>
      <c r="K3" s="48">
        <v>0</v>
      </c>
      <c r="L3" s="48">
        <v>0</v>
      </c>
      <c r="M3" s="48">
        <v>5.3499999999999999E-2</v>
      </c>
      <c r="N3" s="48">
        <v>39.7941</v>
      </c>
      <c r="O3" s="49">
        <v>101.4991</v>
      </c>
      <c r="P3" s="48">
        <v>4.4340999999999999</v>
      </c>
      <c r="Q3" s="48">
        <v>13.8553</v>
      </c>
      <c r="R3" s="48">
        <v>0.25140000000000001</v>
      </c>
      <c r="S3" s="48">
        <v>22.593900000000001</v>
      </c>
      <c r="T3" s="48">
        <v>0.22109999999999999</v>
      </c>
      <c r="U3" s="48">
        <v>1.89E-2</v>
      </c>
      <c r="V3" s="48">
        <v>0.1852</v>
      </c>
      <c r="W3" s="48">
        <v>0.1699</v>
      </c>
      <c r="X3" s="48">
        <v>0</v>
      </c>
      <c r="Y3" s="48">
        <v>0</v>
      </c>
      <c r="Z3" s="48">
        <v>1.43E-2</v>
      </c>
      <c r="AA3" s="48">
        <v>58.256</v>
      </c>
      <c r="AB3" s="49">
        <v>100</v>
      </c>
      <c r="AC3" s="47">
        <v>3.5964999999999998</v>
      </c>
      <c r="AD3" s="48">
        <v>41.982999999999997</v>
      </c>
      <c r="AE3" s="48">
        <v>0.3805</v>
      </c>
      <c r="AF3" s="48">
        <v>54.095100000000002</v>
      </c>
      <c r="AG3" s="48">
        <v>0.29249999999999998</v>
      </c>
      <c r="AH3" s="48">
        <v>3.2599999999999997E-2</v>
      </c>
      <c r="AI3" s="48">
        <v>0.47510000000000002</v>
      </c>
      <c r="AJ3" s="48">
        <v>0.5806</v>
      </c>
      <c r="AK3" s="48">
        <v>0</v>
      </c>
      <c r="AL3" s="48">
        <v>0</v>
      </c>
      <c r="AM3" s="48">
        <v>6.3200000000000006E-2</v>
      </c>
      <c r="AN3" s="49">
        <v>101.4991</v>
      </c>
      <c r="AO3" s="30">
        <v>2200</v>
      </c>
      <c r="AP3" s="30">
        <v>979</v>
      </c>
      <c r="AQ3" s="30">
        <v>742</v>
      </c>
      <c r="AR3" s="30">
        <v>1461</v>
      </c>
      <c r="AS3" s="30">
        <v>430</v>
      </c>
      <c r="AT3" s="30">
        <v>166</v>
      </c>
      <c r="AU3" s="30">
        <v>167</v>
      </c>
      <c r="AV3" s="30">
        <v>216</v>
      </c>
      <c r="AW3" s="30"/>
      <c r="AX3" s="30"/>
      <c r="AY3" s="30">
        <v>1043</v>
      </c>
      <c r="AZ3" s="31"/>
      <c r="BA3" s="29">
        <v>0.4178</v>
      </c>
      <c r="BB3" s="30">
        <v>0.5151</v>
      </c>
      <c r="BC3" s="30">
        <v>0.13089999999999999</v>
      </c>
      <c r="BD3" s="30">
        <v>0.90339999999999998</v>
      </c>
      <c r="BE3" s="30">
        <v>4.6399999999999997E-2</v>
      </c>
      <c r="BF3" s="30">
        <v>1.44E-2</v>
      </c>
      <c r="BG3" s="30">
        <v>1.8800000000000001E-2</v>
      </c>
      <c r="BH3" s="30">
        <v>3.4599999999999999E-2</v>
      </c>
      <c r="BI3" s="30">
        <v>-1E-4</v>
      </c>
      <c r="BJ3" s="30">
        <v>0</v>
      </c>
      <c r="BK3" s="30">
        <v>9.3399999999999997E-2</v>
      </c>
      <c r="BL3" s="31"/>
    </row>
    <row r="4" spans="1:64" x14ac:dyDescent="0.25">
      <c r="A4" t="s">
        <v>998</v>
      </c>
      <c r="B4">
        <v>2</v>
      </c>
      <c r="C4" s="47">
        <v>3.2928000000000002</v>
      </c>
      <c r="D4" s="48">
        <v>18.1067</v>
      </c>
      <c r="E4" s="48">
        <v>0.39789999999999998</v>
      </c>
      <c r="F4" s="48">
        <v>38.494399999999999</v>
      </c>
      <c r="G4" s="48">
        <v>0.2039</v>
      </c>
      <c r="H4" s="48">
        <v>1.1599999999999999E-2</v>
      </c>
      <c r="I4" s="48">
        <v>0.23430000000000001</v>
      </c>
      <c r="J4" s="48">
        <v>0.24179999999999999</v>
      </c>
      <c r="K4" s="48">
        <v>0</v>
      </c>
      <c r="L4" s="48">
        <v>0</v>
      </c>
      <c r="M4" s="48">
        <v>6.4299999999999996E-2</v>
      </c>
      <c r="N4" s="48">
        <v>39.469499999999996</v>
      </c>
      <c r="O4" s="49">
        <v>100.5171</v>
      </c>
      <c r="P4" s="48">
        <v>4.1048</v>
      </c>
      <c r="Q4" s="48">
        <v>13.844900000000001</v>
      </c>
      <c r="R4" s="48">
        <v>0.26579999999999998</v>
      </c>
      <c r="S4" s="48">
        <v>22.746400000000001</v>
      </c>
      <c r="T4" s="48">
        <v>0.21</v>
      </c>
      <c r="U4" s="48">
        <v>1.1299999999999999E-2</v>
      </c>
      <c r="V4" s="48">
        <v>0.1976</v>
      </c>
      <c r="W4" s="48">
        <v>0.17860000000000001</v>
      </c>
      <c r="X4" s="48">
        <v>0</v>
      </c>
      <c r="Y4" s="48">
        <v>0</v>
      </c>
      <c r="Z4" s="48">
        <v>1.7399999999999999E-2</v>
      </c>
      <c r="AA4" s="48">
        <v>58.423299999999998</v>
      </c>
      <c r="AB4" s="49">
        <v>100</v>
      </c>
      <c r="AC4" s="47">
        <v>3.2928000000000002</v>
      </c>
      <c r="AD4" s="48">
        <v>41.489899999999999</v>
      </c>
      <c r="AE4" s="48">
        <v>0.39789999999999998</v>
      </c>
      <c r="AF4" s="48">
        <v>53.8613</v>
      </c>
      <c r="AG4" s="48">
        <v>0.27479999999999999</v>
      </c>
      <c r="AH4" s="48">
        <v>1.9199999999999998E-2</v>
      </c>
      <c r="AI4" s="48">
        <v>0.50119999999999998</v>
      </c>
      <c r="AJ4" s="48">
        <v>0.60389999999999999</v>
      </c>
      <c r="AK4" s="48">
        <v>0</v>
      </c>
      <c r="AL4" s="48">
        <v>0</v>
      </c>
      <c r="AM4" s="48">
        <v>7.5999999999999998E-2</v>
      </c>
      <c r="AN4" s="49">
        <v>100.5171</v>
      </c>
      <c r="AO4" s="30">
        <v>2137</v>
      </c>
      <c r="AP4" s="30">
        <v>968</v>
      </c>
      <c r="AQ4" s="30">
        <v>692</v>
      </c>
      <c r="AR4" s="30">
        <v>1623</v>
      </c>
      <c r="AS4" s="30">
        <v>409</v>
      </c>
      <c r="AT4" s="30">
        <v>171</v>
      </c>
      <c r="AU4" s="30">
        <v>167</v>
      </c>
      <c r="AV4" s="30">
        <v>224</v>
      </c>
      <c r="AW4" s="30"/>
      <c r="AX4" s="30" t="s">
        <v>116</v>
      </c>
      <c r="AY4" s="30">
        <v>1085</v>
      </c>
      <c r="AZ4" s="31"/>
      <c r="BA4" s="29">
        <v>0.40079999999999999</v>
      </c>
      <c r="BB4" s="30">
        <v>0.5111</v>
      </c>
      <c r="BC4" s="30">
        <v>0.13139999999999999</v>
      </c>
      <c r="BD4" s="30">
        <v>0.90339999999999998</v>
      </c>
      <c r="BE4" s="30">
        <v>4.4499999999999998E-2</v>
      </c>
      <c r="BF4" s="30">
        <v>1.4500000000000001E-2</v>
      </c>
      <c r="BG4" s="30">
        <v>1.9099999999999999E-2</v>
      </c>
      <c r="BH4" s="30">
        <v>3.5499999999999997E-2</v>
      </c>
      <c r="BI4" s="30">
        <v>-1E-4</v>
      </c>
      <c r="BJ4" s="30">
        <v>0</v>
      </c>
      <c r="BK4" s="30">
        <v>9.8199999999999996E-2</v>
      </c>
      <c r="BL4" s="31"/>
    </row>
    <row r="5" spans="1:64" x14ac:dyDescent="0.25">
      <c r="A5" t="s">
        <v>998</v>
      </c>
      <c r="B5">
        <v>33</v>
      </c>
      <c r="C5" s="47">
        <v>3.5415999999999999</v>
      </c>
      <c r="D5" s="48">
        <v>17.969200000000001</v>
      </c>
      <c r="E5" s="48">
        <v>0.38790000000000002</v>
      </c>
      <c r="F5" s="48">
        <v>39.0533</v>
      </c>
      <c r="G5" s="48">
        <v>0.2137</v>
      </c>
      <c r="H5" s="48">
        <v>2.4899999999999999E-2</v>
      </c>
      <c r="I5" s="48">
        <v>0.23139999999999999</v>
      </c>
      <c r="J5" s="48">
        <v>0.21479999999999999</v>
      </c>
      <c r="K5" s="48">
        <v>0</v>
      </c>
      <c r="L5" s="48">
        <v>0.11509999999999999</v>
      </c>
      <c r="M5" s="48">
        <v>5.6500000000000002E-2</v>
      </c>
      <c r="N5" s="48">
        <v>39.515000000000001</v>
      </c>
      <c r="O5" s="49">
        <v>101.3233</v>
      </c>
      <c r="P5" s="48">
        <v>4.3867000000000003</v>
      </c>
      <c r="Q5" s="48">
        <v>13.651899999999999</v>
      </c>
      <c r="R5" s="48">
        <v>0.25750000000000001</v>
      </c>
      <c r="S5" s="48">
        <v>22.929200000000002</v>
      </c>
      <c r="T5" s="48">
        <v>0.21870000000000001</v>
      </c>
      <c r="U5" s="48">
        <v>2.41E-2</v>
      </c>
      <c r="V5" s="48">
        <v>0.19389999999999999</v>
      </c>
      <c r="W5" s="48">
        <v>0.15759999999999999</v>
      </c>
      <c r="X5" s="48">
        <v>0</v>
      </c>
      <c r="Y5" s="48">
        <v>4.8500000000000001E-2</v>
      </c>
      <c r="Z5" s="48">
        <v>1.52E-2</v>
      </c>
      <c r="AA5" s="48">
        <v>58.116700000000002</v>
      </c>
      <c r="AB5" s="49">
        <v>100</v>
      </c>
      <c r="AC5" s="47">
        <v>3.5415999999999999</v>
      </c>
      <c r="AD5" s="48">
        <v>41.174799999999998</v>
      </c>
      <c r="AE5" s="48">
        <v>0.38790000000000002</v>
      </c>
      <c r="AF5" s="48">
        <v>54.6434</v>
      </c>
      <c r="AG5" s="48">
        <v>0.28810000000000002</v>
      </c>
      <c r="AH5" s="48">
        <v>4.1300000000000003E-2</v>
      </c>
      <c r="AI5" s="48">
        <v>0.495</v>
      </c>
      <c r="AJ5" s="48">
        <v>0.5363</v>
      </c>
      <c r="AK5" s="48">
        <v>0</v>
      </c>
      <c r="AL5" s="48">
        <v>0.14810000000000001</v>
      </c>
      <c r="AM5" s="48">
        <v>6.6799999999999998E-2</v>
      </c>
      <c r="AN5" s="49">
        <v>101.3233</v>
      </c>
      <c r="AO5" s="30">
        <v>2197</v>
      </c>
      <c r="AP5" s="30">
        <v>954</v>
      </c>
      <c r="AQ5" s="30">
        <v>784</v>
      </c>
      <c r="AR5" s="30">
        <v>1422</v>
      </c>
      <c r="AS5" s="30">
        <v>399</v>
      </c>
      <c r="AT5" s="30">
        <v>162</v>
      </c>
      <c r="AU5" s="30">
        <v>170</v>
      </c>
      <c r="AV5" s="30">
        <v>222</v>
      </c>
      <c r="AW5" s="30"/>
      <c r="AX5" s="30">
        <v>4864</v>
      </c>
      <c r="AY5" s="30">
        <v>1150</v>
      </c>
      <c r="AZ5" s="31"/>
      <c r="BA5" s="29">
        <v>0.41489999999999999</v>
      </c>
      <c r="BB5" s="30">
        <v>0.50829999999999997</v>
      </c>
      <c r="BC5" s="30">
        <v>0.13350000000000001</v>
      </c>
      <c r="BD5" s="30">
        <v>0.90669999999999995</v>
      </c>
      <c r="BE5" s="30">
        <v>4.4299999999999999E-2</v>
      </c>
      <c r="BF5" s="30">
        <v>1.43E-2</v>
      </c>
      <c r="BG5" s="30">
        <v>1.9199999999999998E-2</v>
      </c>
      <c r="BH5" s="30">
        <v>3.3799999999999997E-2</v>
      </c>
      <c r="BI5" s="30">
        <v>0</v>
      </c>
      <c r="BJ5" s="30">
        <v>0.41510000000000002</v>
      </c>
      <c r="BK5" s="30">
        <v>0.1021</v>
      </c>
      <c r="BL5" s="31"/>
    </row>
    <row r="6" spans="1:64" x14ac:dyDescent="0.25">
      <c r="A6" t="s">
        <v>998</v>
      </c>
      <c r="B6">
        <v>34</v>
      </c>
      <c r="C6" s="47">
        <v>3.4809000000000001</v>
      </c>
      <c r="D6" s="48">
        <v>17.977599999999999</v>
      </c>
      <c r="E6" s="48">
        <v>0.43890000000000001</v>
      </c>
      <c r="F6" s="48">
        <v>38.095300000000002</v>
      </c>
      <c r="G6" s="48">
        <v>0.2011</v>
      </c>
      <c r="H6" s="48">
        <v>2.64E-2</v>
      </c>
      <c r="I6" s="48">
        <v>0.22850000000000001</v>
      </c>
      <c r="J6" s="48">
        <v>0.20169999999999999</v>
      </c>
      <c r="K6" s="48">
        <v>0.14430000000000001</v>
      </c>
      <c r="L6" s="48">
        <v>0</v>
      </c>
      <c r="M6" s="48">
        <v>2.1000000000000001E-2</v>
      </c>
      <c r="N6" s="48">
        <v>39.119599999999998</v>
      </c>
      <c r="O6" s="49">
        <v>99.935199999999995</v>
      </c>
      <c r="P6" s="48">
        <v>4.3638000000000003</v>
      </c>
      <c r="Q6" s="48">
        <v>13.824</v>
      </c>
      <c r="R6" s="48">
        <v>0.2949</v>
      </c>
      <c r="S6" s="48">
        <v>22.638100000000001</v>
      </c>
      <c r="T6" s="48">
        <v>0.2084</v>
      </c>
      <c r="U6" s="48">
        <v>2.5899999999999999E-2</v>
      </c>
      <c r="V6" s="48">
        <v>0.1938</v>
      </c>
      <c r="W6" s="48">
        <v>0.14979999999999999</v>
      </c>
      <c r="X6" s="48">
        <v>6.25E-2</v>
      </c>
      <c r="Y6" s="48">
        <v>0</v>
      </c>
      <c r="Z6" s="48">
        <v>5.7000000000000002E-3</v>
      </c>
      <c r="AA6" s="48">
        <v>58.233199999999997</v>
      </c>
      <c r="AB6" s="49">
        <v>100</v>
      </c>
      <c r="AC6" s="47">
        <v>3.4809000000000001</v>
      </c>
      <c r="AD6" s="48">
        <v>41.194000000000003</v>
      </c>
      <c r="AE6" s="48">
        <v>0.43890000000000001</v>
      </c>
      <c r="AF6" s="48">
        <v>53.302999999999997</v>
      </c>
      <c r="AG6" s="48">
        <v>0.27110000000000001</v>
      </c>
      <c r="AH6" s="48">
        <v>4.3799999999999999E-2</v>
      </c>
      <c r="AI6" s="48">
        <v>0.48880000000000001</v>
      </c>
      <c r="AJ6" s="48">
        <v>0.50360000000000005</v>
      </c>
      <c r="AK6" s="48">
        <v>0.18629999999999999</v>
      </c>
      <c r="AL6" s="48">
        <v>0</v>
      </c>
      <c r="AM6" s="48">
        <v>2.4799999999999999E-2</v>
      </c>
      <c r="AN6" s="49">
        <v>99.935199999999995</v>
      </c>
      <c r="AO6" s="30">
        <v>2226</v>
      </c>
      <c r="AP6" s="30">
        <v>990</v>
      </c>
      <c r="AQ6" s="30">
        <v>789</v>
      </c>
      <c r="AR6" s="30">
        <v>1506</v>
      </c>
      <c r="AS6" s="30">
        <v>426</v>
      </c>
      <c r="AT6" s="30">
        <v>165</v>
      </c>
      <c r="AU6" s="30">
        <v>172</v>
      </c>
      <c r="AV6" s="30">
        <v>230</v>
      </c>
      <c r="AW6" s="30">
        <v>3430</v>
      </c>
      <c r="AX6" s="30"/>
      <c r="AY6" s="30">
        <v>1078</v>
      </c>
      <c r="AZ6" s="31"/>
      <c r="BA6" s="29">
        <v>0.4133</v>
      </c>
      <c r="BB6" s="30">
        <v>0.50919999999999999</v>
      </c>
      <c r="BC6" s="30">
        <v>0.14050000000000001</v>
      </c>
      <c r="BD6" s="30">
        <v>0.89759999999999995</v>
      </c>
      <c r="BE6" s="30">
        <v>4.5499999999999999E-2</v>
      </c>
      <c r="BF6" s="30">
        <v>1.46E-2</v>
      </c>
      <c r="BG6" s="30">
        <v>1.9300000000000001E-2</v>
      </c>
      <c r="BH6" s="30">
        <v>3.3500000000000002E-2</v>
      </c>
      <c r="BI6" s="30">
        <v>0.3029</v>
      </c>
      <c r="BJ6" s="30">
        <v>-1E-4</v>
      </c>
      <c r="BK6" s="30">
        <v>9.1399999999999995E-2</v>
      </c>
      <c r="BL6" s="31"/>
    </row>
    <row r="7" spans="1:64" x14ac:dyDescent="0.25">
      <c r="A7" t="s">
        <v>998</v>
      </c>
      <c r="B7">
        <v>35</v>
      </c>
      <c r="C7" s="47">
        <v>3.5388000000000002</v>
      </c>
      <c r="D7" s="48">
        <v>17.928599999999999</v>
      </c>
      <c r="E7" s="48">
        <v>0.43259999999999998</v>
      </c>
      <c r="F7" s="48">
        <v>38.6556</v>
      </c>
      <c r="G7" s="48">
        <v>0.1638</v>
      </c>
      <c r="H7" s="48">
        <v>2.0299999999999999E-2</v>
      </c>
      <c r="I7" s="48">
        <v>0.22939999999999999</v>
      </c>
      <c r="J7" s="48">
        <v>0.22040000000000001</v>
      </c>
      <c r="K7" s="48">
        <v>0</v>
      </c>
      <c r="L7" s="48">
        <v>0</v>
      </c>
      <c r="M7" s="48">
        <v>5.0599999999999999E-2</v>
      </c>
      <c r="N7" s="48">
        <v>39.255499999999998</v>
      </c>
      <c r="O7" s="49">
        <v>100.4956</v>
      </c>
      <c r="P7" s="48">
        <v>4.4151999999999996</v>
      </c>
      <c r="Q7" s="48">
        <v>13.7202</v>
      </c>
      <c r="R7" s="48">
        <v>0.28920000000000001</v>
      </c>
      <c r="S7" s="48">
        <v>22.860900000000001</v>
      </c>
      <c r="T7" s="48">
        <v>0.16889999999999999</v>
      </c>
      <c r="U7" s="48">
        <v>1.9800000000000002E-2</v>
      </c>
      <c r="V7" s="48">
        <v>0.19359999999999999</v>
      </c>
      <c r="W7" s="48">
        <v>0.16300000000000001</v>
      </c>
      <c r="X7" s="48">
        <v>0</v>
      </c>
      <c r="Y7" s="48">
        <v>0</v>
      </c>
      <c r="Z7" s="48">
        <v>1.37E-2</v>
      </c>
      <c r="AA7" s="48">
        <v>58.155500000000004</v>
      </c>
      <c r="AB7" s="49">
        <v>100</v>
      </c>
      <c r="AC7" s="47">
        <v>3.5388000000000002</v>
      </c>
      <c r="AD7" s="48">
        <v>41.081699999999998</v>
      </c>
      <c r="AE7" s="48">
        <v>0.43259999999999998</v>
      </c>
      <c r="AF7" s="48">
        <v>54.0869</v>
      </c>
      <c r="AG7" s="48">
        <v>0.2208</v>
      </c>
      <c r="AH7" s="48">
        <v>3.3700000000000001E-2</v>
      </c>
      <c r="AI7" s="48">
        <v>0.49070000000000003</v>
      </c>
      <c r="AJ7" s="48">
        <v>0.55049999999999999</v>
      </c>
      <c r="AK7" s="48">
        <v>0</v>
      </c>
      <c r="AL7" s="48">
        <v>0</v>
      </c>
      <c r="AM7" s="48">
        <v>5.9900000000000002E-2</v>
      </c>
      <c r="AN7" s="49">
        <v>100.4956</v>
      </c>
      <c r="AO7" s="30">
        <v>2186</v>
      </c>
      <c r="AP7" s="30">
        <v>977</v>
      </c>
      <c r="AQ7" s="30">
        <v>727</v>
      </c>
      <c r="AR7" s="30">
        <v>1512</v>
      </c>
      <c r="AS7" s="30">
        <v>419</v>
      </c>
      <c r="AT7" s="30">
        <v>165</v>
      </c>
      <c r="AU7" s="30">
        <v>169</v>
      </c>
      <c r="AV7" s="30">
        <v>214</v>
      </c>
      <c r="AW7" s="30"/>
      <c r="AX7" s="30"/>
      <c r="AY7" s="30">
        <v>1075</v>
      </c>
      <c r="AZ7" s="31"/>
      <c r="BA7" s="29">
        <v>0.4148</v>
      </c>
      <c r="BB7" s="30">
        <v>0.50819999999999999</v>
      </c>
      <c r="BC7" s="30">
        <v>0.13739999999999999</v>
      </c>
      <c r="BD7" s="30">
        <v>0.9042</v>
      </c>
      <c r="BE7" s="30">
        <v>4.3299999999999998E-2</v>
      </c>
      <c r="BF7" s="30">
        <v>1.44E-2</v>
      </c>
      <c r="BG7" s="30">
        <v>1.9099999999999999E-2</v>
      </c>
      <c r="BH7" s="30">
        <v>3.3799999999999997E-2</v>
      </c>
      <c r="BI7" s="30">
        <v>0</v>
      </c>
      <c r="BJ7" s="30">
        <v>-72.930899999999994</v>
      </c>
      <c r="BK7" s="30">
        <v>9.5399999999999999E-2</v>
      </c>
      <c r="BL7" s="31"/>
    </row>
    <row r="8" spans="1:64" x14ac:dyDescent="0.25">
      <c r="A8" t="s">
        <v>998</v>
      </c>
      <c r="B8">
        <v>66</v>
      </c>
      <c r="C8" s="47">
        <v>3.7719999999999998</v>
      </c>
      <c r="D8" s="48">
        <v>17.9542</v>
      </c>
      <c r="E8" s="48">
        <v>0.41920000000000002</v>
      </c>
      <c r="F8" s="48">
        <v>38.489400000000003</v>
      </c>
      <c r="G8" s="48">
        <v>0.21079999999999999</v>
      </c>
      <c r="H8" s="48">
        <v>2.5100000000000001E-2</v>
      </c>
      <c r="I8" s="48">
        <v>0.21149999999999999</v>
      </c>
      <c r="J8" s="48">
        <v>0.26190000000000002</v>
      </c>
      <c r="K8" s="48">
        <v>0</v>
      </c>
      <c r="L8" s="48">
        <v>0</v>
      </c>
      <c r="M8" s="48">
        <v>7.0900000000000005E-2</v>
      </c>
      <c r="N8" s="48">
        <v>39.286999999999999</v>
      </c>
      <c r="O8" s="49">
        <v>100.702</v>
      </c>
      <c r="P8" s="48">
        <v>4.6909000000000001</v>
      </c>
      <c r="Q8" s="48">
        <v>13.695399999999999</v>
      </c>
      <c r="R8" s="48">
        <v>0.27939999999999998</v>
      </c>
      <c r="S8" s="48">
        <v>22.6891</v>
      </c>
      <c r="T8" s="48">
        <v>0.21659999999999999</v>
      </c>
      <c r="U8" s="48">
        <v>2.4400000000000002E-2</v>
      </c>
      <c r="V8" s="48">
        <v>0.1779</v>
      </c>
      <c r="W8" s="48">
        <v>0.193</v>
      </c>
      <c r="X8" s="48">
        <v>0</v>
      </c>
      <c r="Y8" s="48">
        <v>0</v>
      </c>
      <c r="Z8" s="48">
        <v>1.9099999999999999E-2</v>
      </c>
      <c r="AA8" s="48">
        <v>58.014200000000002</v>
      </c>
      <c r="AB8" s="49">
        <v>100</v>
      </c>
      <c r="AC8" s="47">
        <v>3.7719999999999998</v>
      </c>
      <c r="AD8" s="48">
        <v>41.1404</v>
      </c>
      <c r="AE8" s="48">
        <v>0.41920000000000002</v>
      </c>
      <c r="AF8" s="48">
        <v>53.854399999999998</v>
      </c>
      <c r="AG8" s="48">
        <v>0.28410000000000002</v>
      </c>
      <c r="AH8" s="48">
        <v>4.1599999999999998E-2</v>
      </c>
      <c r="AI8" s="48">
        <v>0.45240000000000002</v>
      </c>
      <c r="AJ8" s="48">
        <v>0.65400000000000003</v>
      </c>
      <c r="AK8" s="48">
        <v>0</v>
      </c>
      <c r="AL8" s="48">
        <v>0</v>
      </c>
      <c r="AM8" s="48">
        <v>8.3799999999999999E-2</v>
      </c>
      <c r="AN8" s="49">
        <v>100.702</v>
      </c>
      <c r="AO8" s="30">
        <v>2186</v>
      </c>
      <c r="AP8" s="30">
        <v>972</v>
      </c>
      <c r="AQ8" s="30">
        <v>711</v>
      </c>
      <c r="AR8" s="30">
        <v>1501</v>
      </c>
      <c r="AS8" s="30">
        <v>406</v>
      </c>
      <c r="AT8" s="30">
        <v>157</v>
      </c>
      <c r="AU8" s="30">
        <v>172</v>
      </c>
      <c r="AV8" s="30">
        <v>225</v>
      </c>
      <c r="AW8" s="30"/>
      <c r="AX8" s="30"/>
      <c r="AY8" s="30">
        <v>1028</v>
      </c>
      <c r="AZ8" s="31"/>
      <c r="BA8" s="29">
        <v>0.42580000000000001</v>
      </c>
      <c r="BB8" s="30">
        <v>0.50870000000000004</v>
      </c>
      <c r="BC8" s="30">
        <v>0.13500000000000001</v>
      </c>
      <c r="BD8" s="30">
        <v>0.90210000000000001</v>
      </c>
      <c r="BE8" s="30">
        <v>4.4600000000000001E-2</v>
      </c>
      <c r="BF8" s="30">
        <v>1.38E-2</v>
      </c>
      <c r="BG8" s="30">
        <v>1.9E-2</v>
      </c>
      <c r="BH8" s="30">
        <v>3.6600000000000001E-2</v>
      </c>
      <c r="BI8" s="30">
        <v>0</v>
      </c>
      <c r="BJ8" s="30">
        <v>-80.968299999999999</v>
      </c>
      <c r="BK8" s="30">
        <v>9.4700000000000006E-2</v>
      </c>
      <c r="BL8" s="31"/>
    </row>
    <row r="9" spans="1:64" x14ac:dyDescent="0.25">
      <c r="A9" t="s">
        <v>998</v>
      </c>
      <c r="B9">
        <v>67</v>
      </c>
      <c r="C9" s="47">
        <v>3.673</v>
      </c>
      <c r="D9" s="48">
        <v>17.731000000000002</v>
      </c>
      <c r="E9" s="48">
        <v>0.48880000000000001</v>
      </c>
      <c r="F9" s="48">
        <v>38.620199999999997</v>
      </c>
      <c r="G9" s="48">
        <v>0.2049</v>
      </c>
      <c r="H9" s="48">
        <v>1.4800000000000001E-2</v>
      </c>
      <c r="I9" s="48">
        <v>0.21879999999999999</v>
      </c>
      <c r="J9" s="48">
        <v>0.25219999999999998</v>
      </c>
      <c r="K9" s="48">
        <v>0</v>
      </c>
      <c r="L9" s="48">
        <v>0</v>
      </c>
      <c r="M9" s="48">
        <v>4.4400000000000002E-2</v>
      </c>
      <c r="N9" s="48">
        <v>39.031199999999998</v>
      </c>
      <c r="O9" s="49">
        <v>100.27930000000001</v>
      </c>
      <c r="P9" s="48">
        <v>4.5941000000000001</v>
      </c>
      <c r="Q9" s="48">
        <v>13.603</v>
      </c>
      <c r="R9" s="48">
        <v>0.3276</v>
      </c>
      <c r="S9" s="48">
        <v>22.897200000000002</v>
      </c>
      <c r="T9" s="48">
        <v>0.21179999999999999</v>
      </c>
      <c r="U9" s="48">
        <v>1.44E-2</v>
      </c>
      <c r="V9" s="48">
        <v>0.18509999999999999</v>
      </c>
      <c r="W9" s="48">
        <v>0.18690000000000001</v>
      </c>
      <c r="X9" s="48">
        <v>0</v>
      </c>
      <c r="Y9" s="48">
        <v>0</v>
      </c>
      <c r="Z9" s="48">
        <v>1.21E-2</v>
      </c>
      <c r="AA9" s="48">
        <v>57.9679</v>
      </c>
      <c r="AB9" s="49">
        <v>100</v>
      </c>
      <c r="AC9" s="47">
        <v>3.673</v>
      </c>
      <c r="AD9" s="48">
        <v>40.628900000000002</v>
      </c>
      <c r="AE9" s="48">
        <v>0.48880000000000001</v>
      </c>
      <c r="AF9" s="48">
        <v>54.037399999999998</v>
      </c>
      <c r="AG9" s="48">
        <v>0.2762</v>
      </c>
      <c r="AH9" s="48">
        <v>2.4500000000000001E-2</v>
      </c>
      <c r="AI9" s="48">
        <v>0.46810000000000002</v>
      </c>
      <c r="AJ9" s="48">
        <v>0.62970000000000004</v>
      </c>
      <c r="AK9" s="48">
        <v>0</v>
      </c>
      <c r="AL9" s="48">
        <v>0</v>
      </c>
      <c r="AM9" s="48">
        <v>5.2499999999999998E-2</v>
      </c>
      <c r="AN9" s="49">
        <v>100.27930000000001</v>
      </c>
      <c r="AO9" s="30">
        <v>2234</v>
      </c>
      <c r="AP9" s="30">
        <v>980</v>
      </c>
      <c r="AQ9" s="30">
        <v>722</v>
      </c>
      <c r="AR9" s="30">
        <v>1589</v>
      </c>
      <c r="AS9" s="30">
        <v>425</v>
      </c>
      <c r="AT9" s="30">
        <v>172</v>
      </c>
      <c r="AU9" s="30">
        <v>169</v>
      </c>
      <c r="AV9" s="30">
        <v>213</v>
      </c>
      <c r="AW9" s="30"/>
      <c r="AX9" s="30"/>
      <c r="AY9" s="30">
        <v>1184</v>
      </c>
      <c r="AZ9" s="31"/>
      <c r="BA9" s="29">
        <v>0.42259999999999998</v>
      </c>
      <c r="BB9" s="30">
        <v>0.50439999999999996</v>
      </c>
      <c r="BC9" s="30">
        <v>0.14430000000000001</v>
      </c>
      <c r="BD9" s="30">
        <v>0.90369999999999995</v>
      </c>
      <c r="BE9" s="30">
        <v>4.5499999999999999E-2</v>
      </c>
      <c r="BF9" s="30">
        <v>1.47E-2</v>
      </c>
      <c r="BG9" s="30">
        <v>1.89E-2</v>
      </c>
      <c r="BH9" s="30">
        <v>3.5499999999999997E-2</v>
      </c>
      <c r="BI9" s="30">
        <v>0</v>
      </c>
      <c r="BJ9" s="30">
        <v>-1E-4</v>
      </c>
      <c r="BK9" s="30">
        <v>0.1032</v>
      </c>
      <c r="BL9" s="31"/>
    </row>
    <row r="10" spans="1:64" x14ac:dyDescent="0.25">
      <c r="A10" t="s">
        <v>998</v>
      </c>
      <c r="B10">
        <v>68</v>
      </c>
      <c r="C10" s="47">
        <v>3.6261999999999999</v>
      </c>
      <c r="D10" s="48">
        <v>17.518999999999998</v>
      </c>
      <c r="E10" s="48">
        <v>0.3901</v>
      </c>
      <c r="F10" s="48">
        <v>39.270400000000002</v>
      </c>
      <c r="G10" s="48">
        <v>0.21560000000000001</v>
      </c>
      <c r="H10" s="48">
        <v>1.55E-2</v>
      </c>
      <c r="I10" s="48">
        <v>0.2198</v>
      </c>
      <c r="J10" s="48">
        <v>0.2442</v>
      </c>
      <c r="K10" s="48">
        <v>2.06E-2</v>
      </c>
      <c r="L10" s="48">
        <v>0.19239999999999999</v>
      </c>
      <c r="M10" s="48">
        <v>1.3599999999999999E-2</v>
      </c>
      <c r="N10" s="48">
        <v>39.0657</v>
      </c>
      <c r="O10" s="49">
        <v>100.7931</v>
      </c>
      <c r="P10" s="48">
        <v>4.5247999999999999</v>
      </c>
      <c r="Q10" s="48">
        <v>13.408300000000001</v>
      </c>
      <c r="R10" s="48">
        <v>0.26090000000000002</v>
      </c>
      <c r="S10" s="48">
        <v>23.2272</v>
      </c>
      <c r="T10" s="48">
        <v>0.2223</v>
      </c>
      <c r="U10" s="48">
        <v>1.5100000000000001E-2</v>
      </c>
      <c r="V10" s="48">
        <v>0.1855</v>
      </c>
      <c r="W10" s="48">
        <v>0.18049999999999999</v>
      </c>
      <c r="X10" s="48">
        <v>8.8999999999999999E-3</v>
      </c>
      <c r="Y10" s="48">
        <v>8.1699999999999995E-2</v>
      </c>
      <c r="Z10" s="48">
        <v>3.7000000000000002E-3</v>
      </c>
      <c r="AA10" s="48">
        <v>57.881100000000004</v>
      </c>
      <c r="AB10" s="49">
        <v>100</v>
      </c>
      <c r="AC10" s="47">
        <v>3.6261999999999999</v>
      </c>
      <c r="AD10" s="48">
        <v>40.1432</v>
      </c>
      <c r="AE10" s="48">
        <v>0.3901</v>
      </c>
      <c r="AF10" s="48">
        <v>54.947200000000002</v>
      </c>
      <c r="AG10" s="48">
        <v>0.29060000000000002</v>
      </c>
      <c r="AH10" s="48">
        <v>2.5600000000000001E-2</v>
      </c>
      <c r="AI10" s="48">
        <v>0.47020000000000001</v>
      </c>
      <c r="AJ10" s="48">
        <v>0.60970000000000002</v>
      </c>
      <c r="AK10" s="48">
        <v>2.6599999999999999E-2</v>
      </c>
      <c r="AL10" s="48">
        <v>0.2475</v>
      </c>
      <c r="AM10" s="48">
        <v>1.61E-2</v>
      </c>
      <c r="AN10" s="49">
        <v>100.7931</v>
      </c>
      <c r="AO10" s="30">
        <v>2180</v>
      </c>
      <c r="AP10" s="30">
        <v>988</v>
      </c>
      <c r="AQ10" s="30">
        <v>739</v>
      </c>
      <c r="AR10" s="30">
        <v>1511</v>
      </c>
      <c r="AS10" s="30">
        <v>402</v>
      </c>
      <c r="AT10" s="30">
        <v>173</v>
      </c>
      <c r="AU10" s="30">
        <v>169</v>
      </c>
      <c r="AV10" s="30">
        <v>221</v>
      </c>
      <c r="AW10" s="30">
        <v>3307</v>
      </c>
      <c r="AX10" s="30">
        <v>3958</v>
      </c>
      <c r="AY10" s="30">
        <v>1116</v>
      </c>
      <c r="AZ10" s="31"/>
      <c r="BA10" s="29">
        <v>0.41839999999999999</v>
      </c>
      <c r="BB10" s="30">
        <v>0.50080000000000002</v>
      </c>
      <c r="BC10" s="30">
        <v>0.13189999999999999</v>
      </c>
      <c r="BD10" s="30">
        <v>0.90990000000000004</v>
      </c>
      <c r="BE10" s="30">
        <v>4.4600000000000001E-2</v>
      </c>
      <c r="BF10" s="30">
        <v>1.4800000000000001E-2</v>
      </c>
      <c r="BG10" s="30">
        <v>1.9E-2</v>
      </c>
      <c r="BH10" s="30">
        <v>3.5400000000000001E-2</v>
      </c>
      <c r="BI10" s="30">
        <v>0.27289999999999998</v>
      </c>
      <c r="BJ10" s="30">
        <v>0.3548</v>
      </c>
      <c r="BK10" s="30">
        <v>9.3399999999999997E-2</v>
      </c>
      <c r="BL10" s="31"/>
    </row>
    <row r="11" spans="1:64" x14ac:dyDescent="0.25">
      <c r="A11" t="s">
        <v>998</v>
      </c>
      <c r="B11">
        <v>69</v>
      </c>
      <c r="C11" s="47">
        <v>3.3422999999999998</v>
      </c>
      <c r="D11" s="48">
        <v>17.864899999999999</v>
      </c>
      <c r="E11" s="48">
        <v>0.49519999999999997</v>
      </c>
      <c r="F11" s="48">
        <v>38.082799999999999</v>
      </c>
      <c r="G11" s="48">
        <v>0.19170000000000001</v>
      </c>
      <c r="H11" s="48">
        <v>2.1999999999999999E-2</v>
      </c>
      <c r="I11" s="48">
        <v>0.2223</v>
      </c>
      <c r="J11" s="48">
        <v>0.23569999999999999</v>
      </c>
      <c r="K11" s="48">
        <v>0.1031</v>
      </c>
      <c r="L11" s="48">
        <v>5.1299999999999998E-2</v>
      </c>
      <c r="M11" s="48">
        <v>4.4200000000000003E-2</v>
      </c>
      <c r="N11" s="48">
        <v>39.013800000000003</v>
      </c>
      <c r="O11" s="49">
        <v>99.669399999999996</v>
      </c>
      <c r="P11" s="48">
        <v>4.2058</v>
      </c>
      <c r="Q11" s="48">
        <v>13.788500000000001</v>
      </c>
      <c r="R11" s="48">
        <v>0.33389999999999997</v>
      </c>
      <c r="S11" s="48">
        <v>22.7149</v>
      </c>
      <c r="T11" s="48">
        <v>0.19939999999999999</v>
      </c>
      <c r="U11" s="48">
        <v>2.1700000000000001E-2</v>
      </c>
      <c r="V11" s="48">
        <v>0.18920000000000001</v>
      </c>
      <c r="W11" s="48">
        <v>0.17580000000000001</v>
      </c>
      <c r="X11" s="48">
        <v>4.48E-2</v>
      </c>
      <c r="Y11" s="48">
        <v>2.1999999999999999E-2</v>
      </c>
      <c r="Z11" s="48">
        <v>1.21E-2</v>
      </c>
      <c r="AA11" s="48">
        <v>58.292000000000002</v>
      </c>
      <c r="AB11" s="49">
        <v>100</v>
      </c>
      <c r="AC11" s="47">
        <v>3.3422999999999998</v>
      </c>
      <c r="AD11" s="48">
        <v>40.9358</v>
      </c>
      <c r="AE11" s="48">
        <v>0.49519999999999997</v>
      </c>
      <c r="AF11" s="48">
        <v>53.285499999999999</v>
      </c>
      <c r="AG11" s="48">
        <v>0.25850000000000001</v>
      </c>
      <c r="AH11" s="48">
        <v>3.6600000000000001E-2</v>
      </c>
      <c r="AI11" s="48">
        <v>0.47549999999999998</v>
      </c>
      <c r="AJ11" s="48">
        <v>0.58860000000000001</v>
      </c>
      <c r="AK11" s="48">
        <v>0.1331</v>
      </c>
      <c r="AL11" s="48">
        <v>6.6000000000000003E-2</v>
      </c>
      <c r="AM11" s="48">
        <v>5.2299999999999999E-2</v>
      </c>
      <c r="AN11" s="49">
        <v>99.669399999999996</v>
      </c>
      <c r="AO11" s="30">
        <v>2279</v>
      </c>
      <c r="AP11" s="30">
        <v>987</v>
      </c>
      <c r="AQ11" s="30">
        <v>736</v>
      </c>
      <c r="AR11" s="30">
        <v>1517</v>
      </c>
      <c r="AS11" s="30">
        <v>409</v>
      </c>
      <c r="AT11" s="30">
        <v>165</v>
      </c>
      <c r="AU11" s="30">
        <v>169</v>
      </c>
      <c r="AV11" s="30">
        <v>222</v>
      </c>
      <c r="AW11" s="30">
        <v>3471</v>
      </c>
      <c r="AX11" s="30">
        <v>4701</v>
      </c>
      <c r="AY11" s="30">
        <v>1123</v>
      </c>
      <c r="AZ11" s="31"/>
      <c r="BA11" s="29">
        <v>0.40849999999999997</v>
      </c>
      <c r="BB11" s="30">
        <v>0.5071</v>
      </c>
      <c r="BC11" s="30">
        <v>0.1457</v>
      </c>
      <c r="BD11" s="30">
        <v>0.89749999999999996</v>
      </c>
      <c r="BE11" s="30">
        <v>4.3900000000000002E-2</v>
      </c>
      <c r="BF11" s="30">
        <v>1.44E-2</v>
      </c>
      <c r="BG11" s="30">
        <v>1.9E-2</v>
      </c>
      <c r="BH11" s="30">
        <v>3.5099999999999999E-2</v>
      </c>
      <c r="BI11" s="30">
        <v>0.29980000000000001</v>
      </c>
      <c r="BJ11" s="30">
        <v>0.39250000000000002</v>
      </c>
      <c r="BK11" s="30">
        <v>9.8299999999999998E-2</v>
      </c>
      <c r="BL11" s="31"/>
    </row>
    <row r="12" spans="1:64" x14ac:dyDescent="0.25">
      <c r="A12" t="s">
        <v>998</v>
      </c>
      <c r="B12">
        <v>70</v>
      </c>
      <c r="C12" s="47">
        <v>3.5554999999999999</v>
      </c>
      <c r="D12" s="48">
        <v>17.832899999999999</v>
      </c>
      <c r="E12" s="48">
        <v>0.51910000000000001</v>
      </c>
      <c r="F12" s="48">
        <v>38.133000000000003</v>
      </c>
      <c r="G12" s="48">
        <v>0.21920000000000001</v>
      </c>
      <c r="H12" s="48">
        <v>2.1000000000000001E-2</v>
      </c>
      <c r="I12" s="48">
        <v>0.22869999999999999</v>
      </c>
      <c r="J12" s="48">
        <v>0.23219999999999999</v>
      </c>
      <c r="K12" s="48">
        <v>0</v>
      </c>
      <c r="L12" s="48">
        <v>0</v>
      </c>
      <c r="M12" s="48">
        <v>7.5499999999999998E-2</v>
      </c>
      <c r="N12" s="48">
        <v>38.964300000000001</v>
      </c>
      <c r="O12" s="49">
        <v>99.781400000000005</v>
      </c>
      <c r="P12" s="48">
        <v>4.4656000000000002</v>
      </c>
      <c r="Q12" s="48">
        <v>13.738</v>
      </c>
      <c r="R12" s="48">
        <v>0.34939999999999999</v>
      </c>
      <c r="S12" s="48">
        <v>22.702200000000001</v>
      </c>
      <c r="T12" s="48">
        <v>0.22750000000000001</v>
      </c>
      <c r="U12" s="48">
        <v>2.06E-2</v>
      </c>
      <c r="V12" s="48">
        <v>0.1943</v>
      </c>
      <c r="W12" s="48">
        <v>0.17280000000000001</v>
      </c>
      <c r="X12" s="48">
        <v>0</v>
      </c>
      <c r="Y12" s="48">
        <v>0</v>
      </c>
      <c r="Z12" s="48">
        <v>2.06E-2</v>
      </c>
      <c r="AA12" s="48">
        <v>58.109099999999998</v>
      </c>
      <c r="AB12" s="49">
        <v>100</v>
      </c>
      <c r="AC12" s="47">
        <v>3.5554999999999999</v>
      </c>
      <c r="AD12" s="48">
        <v>40.862499999999997</v>
      </c>
      <c r="AE12" s="48">
        <v>0.51910000000000001</v>
      </c>
      <c r="AF12" s="48">
        <v>53.355699999999999</v>
      </c>
      <c r="AG12" s="48">
        <v>0.2954</v>
      </c>
      <c r="AH12" s="48">
        <v>3.4799999999999998E-2</v>
      </c>
      <c r="AI12" s="48">
        <v>0.48920000000000002</v>
      </c>
      <c r="AJ12" s="48">
        <v>0.57979999999999998</v>
      </c>
      <c r="AK12" s="48">
        <v>0</v>
      </c>
      <c r="AL12" s="48">
        <v>0</v>
      </c>
      <c r="AM12" s="48">
        <v>8.9300000000000004E-2</v>
      </c>
      <c r="AN12" s="49">
        <v>99.781400000000005</v>
      </c>
      <c r="AO12" s="30">
        <v>2178</v>
      </c>
      <c r="AP12" s="30">
        <v>975</v>
      </c>
      <c r="AQ12" s="30">
        <v>780</v>
      </c>
      <c r="AR12" s="30">
        <v>1564</v>
      </c>
      <c r="AS12" s="30">
        <v>406</v>
      </c>
      <c r="AT12" s="30">
        <v>170</v>
      </c>
      <c r="AU12" s="30">
        <v>169</v>
      </c>
      <c r="AV12" s="30">
        <v>215</v>
      </c>
      <c r="AW12" s="30"/>
      <c r="AX12" s="30"/>
      <c r="AY12" s="30">
        <v>1141</v>
      </c>
      <c r="AZ12" s="31"/>
      <c r="BA12" s="29">
        <v>0.41510000000000002</v>
      </c>
      <c r="BB12" s="30">
        <v>0.50649999999999995</v>
      </c>
      <c r="BC12" s="30">
        <v>0.1502</v>
      </c>
      <c r="BD12" s="30">
        <v>0.89890000000000003</v>
      </c>
      <c r="BE12" s="30">
        <v>4.4999999999999998E-2</v>
      </c>
      <c r="BF12" s="30">
        <v>1.4800000000000001E-2</v>
      </c>
      <c r="BG12" s="30">
        <v>1.9199999999999998E-2</v>
      </c>
      <c r="BH12" s="30">
        <v>3.4500000000000003E-2</v>
      </c>
      <c r="BI12" s="30">
        <v>-1E-4</v>
      </c>
      <c r="BJ12" s="30">
        <v>-2.9999999999999997E-4</v>
      </c>
      <c r="BK12" s="30">
        <v>0.10390000000000001</v>
      </c>
      <c r="BL12" s="31"/>
    </row>
    <row r="13" spans="1:64" x14ac:dyDescent="0.25">
      <c r="A13" t="s">
        <v>998</v>
      </c>
      <c r="B13">
        <v>71</v>
      </c>
      <c r="C13" s="47">
        <v>3.7603</v>
      </c>
      <c r="D13" s="48">
        <v>17.871300000000002</v>
      </c>
      <c r="E13" s="48">
        <v>0.44569999999999999</v>
      </c>
      <c r="F13" s="48">
        <v>38.764800000000001</v>
      </c>
      <c r="G13" s="48">
        <v>0.1986</v>
      </c>
      <c r="H13" s="48">
        <v>2.7199999999999998E-2</v>
      </c>
      <c r="I13" s="48">
        <v>0.2228</v>
      </c>
      <c r="J13" s="48">
        <v>0.2387</v>
      </c>
      <c r="K13" s="48">
        <v>0</v>
      </c>
      <c r="L13" s="48">
        <v>5.1400000000000001E-2</v>
      </c>
      <c r="M13" s="48">
        <v>5.45E-2</v>
      </c>
      <c r="N13" s="48">
        <v>39.277000000000001</v>
      </c>
      <c r="O13" s="49">
        <v>100.9122</v>
      </c>
      <c r="P13" s="48">
        <v>4.6722999999999999</v>
      </c>
      <c r="Q13" s="48">
        <v>13.6204</v>
      </c>
      <c r="R13" s="48">
        <v>0.29680000000000001</v>
      </c>
      <c r="S13" s="48">
        <v>22.831700000000001</v>
      </c>
      <c r="T13" s="48">
        <v>0.2039</v>
      </c>
      <c r="U13" s="48">
        <v>2.64E-2</v>
      </c>
      <c r="V13" s="48">
        <v>0.18729999999999999</v>
      </c>
      <c r="W13" s="48">
        <v>0.17580000000000001</v>
      </c>
      <c r="X13" s="48">
        <v>0</v>
      </c>
      <c r="Y13" s="48">
        <v>2.1700000000000001E-2</v>
      </c>
      <c r="Z13" s="48">
        <v>1.47E-2</v>
      </c>
      <c r="AA13" s="48">
        <v>57.949199999999998</v>
      </c>
      <c r="AB13" s="49">
        <v>100</v>
      </c>
      <c r="AC13" s="47">
        <v>3.7603</v>
      </c>
      <c r="AD13" s="48">
        <v>40.950400000000002</v>
      </c>
      <c r="AE13" s="48">
        <v>0.44569999999999999</v>
      </c>
      <c r="AF13" s="48">
        <v>54.239800000000002</v>
      </c>
      <c r="AG13" s="48">
        <v>0.26769999999999999</v>
      </c>
      <c r="AH13" s="48">
        <v>4.4999999999999998E-2</v>
      </c>
      <c r="AI13" s="48">
        <v>0.47660000000000002</v>
      </c>
      <c r="AJ13" s="48">
        <v>0.59609999999999996</v>
      </c>
      <c r="AK13" s="48">
        <v>0</v>
      </c>
      <c r="AL13" s="48">
        <v>6.6199999999999995E-2</v>
      </c>
      <c r="AM13" s="48">
        <v>6.4500000000000002E-2</v>
      </c>
      <c r="AN13" s="49">
        <v>100.9122</v>
      </c>
      <c r="AO13" s="30">
        <v>2234</v>
      </c>
      <c r="AP13" s="30">
        <v>962</v>
      </c>
      <c r="AQ13" s="30">
        <v>756</v>
      </c>
      <c r="AR13" s="30">
        <v>1545</v>
      </c>
      <c r="AS13" s="30">
        <v>418</v>
      </c>
      <c r="AT13" s="30">
        <v>160</v>
      </c>
      <c r="AU13" s="30">
        <v>170</v>
      </c>
      <c r="AV13" s="30">
        <v>216</v>
      </c>
      <c r="AW13" s="30"/>
      <c r="AX13" s="30">
        <v>5104</v>
      </c>
      <c r="AY13" s="30">
        <v>1153</v>
      </c>
      <c r="AZ13" s="31"/>
      <c r="BA13" s="29">
        <v>0.4269</v>
      </c>
      <c r="BB13" s="30">
        <v>0.50690000000000002</v>
      </c>
      <c r="BC13" s="30">
        <v>0.1401</v>
      </c>
      <c r="BD13" s="30">
        <v>0.90539999999999998</v>
      </c>
      <c r="BE13" s="30">
        <v>4.4900000000000002E-2</v>
      </c>
      <c r="BF13" s="30">
        <v>1.4200000000000001E-2</v>
      </c>
      <c r="BG13" s="30">
        <v>1.9099999999999999E-2</v>
      </c>
      <c r="BH13" s="30">
        <v>3.5000000000000003E-2</v>
      </c>
      <c r="BI13" s="30">
        <v>-1E-4</v>
      </c>
      <c r="BJ13" s="30">
        <v>0.42599999999999999</v>
      </c>
      <c r="BK13" s="30">
        <v>0.1021</v>
      </c>
      <c r="BL13" s="31"/>
    </row>
    <row r="14" spans="1:64" x14ac:dyDescent="0.25">
      <c r="A14" t="s">
        <v>998</v>
      </c>
      <c r="B14">
        <v>72</v>
      </c>
      <c r="C14" s="47">
        <v>3.5634999999999999</v>
      </c>
      <c r="D14" s="48">
        <v>17.9331</v>
      </c>
      <c r="E14" s="48">
        <v>0.43319999999999997</v>
      </c>
      <c r="F14" s="48">
        <v>38.621899999999997</v>
      </c>
      <c r="G14" s="48">
        <v>0.2288</v>
      </c>
      <c r="H14" s="48">
        <v>3.0099999999999998E-2</v>
      </c>
      <c r="I14" s="48">
        <v>0.2271</v>
      </c>
      <c r="J14" s="48">
        <v>0.2238</v>
      </c>
      <c r="K14" s="48">
        <v>0.1232</v>
      </c>
      <c r="L14" s="48">
        <v>0</v>
      </c>
      <c r="M14" s="48">
        <v>0.1229</v>
      </c>
      <c r="N14" s="48">
        <v>39.328499999999998</v>
      </c>
      <c r="O14" s="49">
        <v>100.83620000000001</v>
      </c>
      <c r="P14" s="48">
        <v>4.4339000000000004</v>
      </c>
      <c r="Q14" s="48">
        <v>13.686299999999999</v>
      </c>
      <c r="R14" s="48">
        <v>0.2888</v>
      </c>
      <c r="S14" s="48">
        <v>22.7789</v>
      </c>
      <c r="T14" s="48">
        <v>0.23519999999999999</v>
      </c>
      <c r="U14" s="48">
        <v>2.93E-2</v>
      </c>
      <c r="V14" s="48">
        <v>0.19120000000000001</v>
      </c>
      <c r="W14" s="48">
        <v>0.16500000000000001</v>
      </c>
      <c r="X14" s="48">
        <v>5.2999999999999999E-2</v>
      </c>
      <c r="Y14" s="48">
        <v>0</v>
      </c>
      <c r="Z14" s="48">
        <v>3.32E-2</v>
      </c>
      <c r="AA14" s="48">
        <v>58.105200000000004</v>
      </c>
      <c r="AB14" s="49">
        <v>100</v>
      </c>
      <c r="AC14" s="47">
        <v>3.5634999999999999</v>
      </c>
      <c r="AD14" s="48">
        <v>41.091999999999999</v>
      </c>
      <c r="AE14" s="48">
        <v>0.43319999999999997</v>
      </c>
      <c r="AF14" s="48">
        <v>54.0398</v>
      </c>
      <c r="AG14" s="48">
        <v>0.30840000000000001</v>
      </c>
      <c r="AH14" s="48">
        <v>4.99E-2</v>
      </c>
      <c r="AI14" s="48">
        <v>0.4859</v>
      </c>
      <c r="AJ14" s="48">
        <v>0.55900000000000005</v>
      </c>
      <c r="AK14" s="48">
        <v>0.15909999999999999</v>
      </c>
      <c r="AL14" s="48">
        <v>0</v>
      </c>
      <c r="AM14" s="48">
        <v>0.14530000000000001</v>
      </c>
      <c r="AN14" s="49">
        <v>100.83620000000001</v>
      </c>
      <c r="AO14" s="30">
        <v>2092</v>
      </c>
      <c r="AP14" s="30">
        <v>982</v>
      </c>
      <c r="AQ14" s="30">
        <v>739</v>
      </c>
      <c r="AR14" s="30">
        <v>1533</v>
      </c>
      <c r="AS14" s="30">
        <v>425</v>
      </c>
      <c r="AT14" s="30">
        <v>157</v>
      </c>
      <c r="AU14" s="30">
        <v>170</v>
      </c>
      <c r="AV14" s="30">
        <v>240</v>
      </c>
      <c r="AW14" s="30">
        <v>3296</v>
      </c>
      <c r="AX14" s="30"/>
      <c r="AY14" s="30">
        <v>972</v>
      </c>
      <c r="AZ14" s="31"/>
      <c r="BA14" s="29">
        <v>0.41239999999999999</v>
      </c>
      <c r="BB14" s="30">
        <v>0.50829999999999997</v>
      </c>
      <c r="BC14" s="30">
        <v>0.13780000000000001</v>
      </c>
      <c r="BD14" s="30">
        <v>0.90359999999999996</v>
      </c>
      <c r="BE14" s="30">
        <v>4.6600000000000003E-2</v>
      </c>
      <c r="BF14" s="30">
        <v>1.4E-2</v>
      </c>
      <c r="BG14" s="30">
        <v>1.9099999999999999E-2</v>
      </c>
      <c r="BH14" s="30">
        <v>3.5200000000000002E-2</v>
      </c>
      <c r="BI14" s="30">
        <v>0.28899999999999998</v>
      </c>
      <c r="BJ14" s="30">
        <v>0</v>
      </c>
      <c r="BK14" s="30">
        <v>9.8000000000000004E-2</v>
      </c>
      <c r="BL14" s="31"/>
    </row>
    <row r="15" spans="1:64" x14ac:dyDescent="0.25">
      <c r="A15" t="s">
        <v>998</v>
      </c>
      <c r="B15">
        <v>73</v>
      </c>
      <c r="C15" s="47">
        <v>3.4214000000000002</v>
      </c>
      <c r="D15" s="48">
        <v>17.921399999999998</v>
      </c>
      <c r="E15" s="48">
        <v>0.45700000000000002</v>
      </c>
      <c r="F15" s="48">
        <v>39.154200000000003</v>
      </c>
      <c r="G15" s="48">
        <v>0.1784</v>
      </c>
      <c r="H15" s="48">
        <v>2.5700000000000001E-2</v>
      </c>
      <c r="I15" s="48">
        <v>0.22689999999999999</v>
      </c>
      <c r="J15" s="48">
        <v>0.23119999999999999</v>
      </c>
      <c r="K15" s="48">
        <v>0</v>
      </c>
      <c r="L15" s="48">
        <v>0</v>
      </c>
      <c r="M15" s="48">
        <v>9.7299999999999998E-2</v>
      </c>
      <c r="N15" s="48">
        <v>39.4756</v>
      </c>
      <c r="O15" s="49">
        <v>101.1891</v>
      </c>
      <c r="P15" s="48">
        <v>4.2464000000000004</v>
      </c>
      <c r="Q15" s="48">
        <v>13.6432</v>
      </c>
      <c r="R15" s="48">
        <v>0.30399999999999999</v>
      </c>
      <c r="S15" s="48">
        <v>23.0351</v>
      </c>
      <c r="T15" s="48">
        <v>0.18290000000000001</v>
      </c>
      <c r="U15" s="48">
        <v>2.5000000000000001E-2</v>
      </c>
      <c r="V15" s="48">
        <v>0.1905</v>
      </c>
      <c r="W15" s="48">
        <v>0.17</v>
      </c>
      <c r="X15" s="48">
        <v>0</v>
      </c>
      <c r="Y15" s="48">
        <v>0</v>
      </c>
      <c r="Z15" s="48">
        <v>2.6200000000000001E-2</v>
      </c>
      <c r="AA15" s="48">
        <v>58.176699999999997</v>
      </c>
      <c r="AB15" s="49">
        <v>100</v>
      </c>
      <c r="AC15" s="47">
        <v>3.4214000000000002</v>
      </c>
      <c r="AD15" s="48">
        <v>41.065300000000001</v>
      </c>
      <c r="AE15" s="48">
        <v>0.45700000000000002</v>
      </c>
      <c r="AF15" s="48">
        <v>54.784599999999998</v>
      </c>
      <c r="AG15" s="48">
        <v>0.2404</v>
      </c>
      <c r="AH15" s="48">
        <v>4.2700000000000002E-2</v>
      </c>
      <c r="AI15" s="48">
        <v>0.48530000000000001</v>
      </c>
      <c r="AJ15" s="48">
        <v>0.57730000000000004</v>
      </c>
      <c r="AK15" s="48">
        <v>0</v>
      </c>
      <c r="AL15" s="48">
        <v>0</v>
      </c>
      <c r="AM15" s="48">
        <v>0.11509999999999999</v>
      </c>
      <c r="AN15" s="49">
        <v>101.1891</v>
      </c>
      <c r="AO15" s="30">
        <v>2242</v>
      </c>
      <c r="AP15" s="30">
        <v>964</v>
      </c>
      <c r="AQ15" s="30">
        <v>743</v>
      </c>
      <c r="AR15" s="30">
        <v>1499</v>
      </c>
      <c r="AS15" s="30">
        <v>398</v>
      </c>
      <c r="AT15" s="30">
        <v>165</v>
      </c>
      <c r="AU15" s="30">
        <v>171</v>
      </c>
      <c r="AV15" s="30">
        <v>235</v>
      </c>
      <c r="AW15" s="30"/>
      <c r="AX15" s="30"/>
      <c r="AY15" s="30">
        <v>1085</v>
      </c>
      <c r="AZ15" s="31"/>
      <c r="BA15" s="29">
        <v>0.41110000000000002</v>
      </c>
      <c r="BB15" s="30">
        <v>0.50780000000000003</v>
      </c>
      <c r="BC15" s="30">
        <v>0.1411</v>
      </c>
      <c r="BD15" s="30">
        <v>0.90920000000000001</v>
      </c>
      <c r="BE15" s="30">
        <v>4.2599999999999999E-2</v>
      </c>
      <c r="BF15" s="30">
        <v>1.4500000000000001E-2</v>
      </c>
      <c r="BG15" s="30">
        <v>1.9199999999999998E-2</v>
      </c>
      <c r="BH15" s="30">
        <v>3.5400000000000001E-2</v>
      </c>
      <c r="BI15" s="30">
        <v>0</v>
      </c>
      <c r="BJ15" s="30">
        <v>-83.968199999999996</v>
      </c>
      <c r="BK15" s="30">
        <v>0.1026</v>
      </c>
      <c r="BL15" s="31"/>
    </row>
    <row r="16" spans="1:64" x14ac:dyDescent="0.25">
      <c r="A16" t="s">
        <v>998</v>
      </c>
      <c r="B16">
        <v>74</v>
      </c>
      <c r="C16" s="47">
        <v>3.4626000000000001</v>
      </c>
      <c r="D16" s="48">
        <v>18.110399999999998</v>
      </c>
      <c r="E16" s="48">
        <v>0.51700000000000002</v>
      </c>
      <c r="F16" s="48">
        <v>38.376100000000001</v>
      </c>
      <c r="G16" s="48">
        <v>0.155</v>
      </c>
      <c r="H16" s="48">
        <v>2.0199999999999999E-2</v>
      </c>
      <c r="I16" s="48">
        <v>0.2263</v>
      </c>
      <c r="J16" s="48">
        <v>0.2024</v>
      </c>
      <c r="K16" s="48">
        <v>0</v>
      </c>
      <c r="L16" s="48">
        <v>6.4199999999999993E-2</v>
      </c>
      <c r="M16" s="48">
        <v>5.1200000000000002E-2</v>
      </c>
      <c r="N16" s="48">
        <v>39.363500000000002</v>
      </c>
      <c r="O16" s="49">
        <v>100.54900000000001</v>
      </c>
      <c r="P16" s="48">
        <v>4.3159000000000001</v>
      </c>
      <c r="Q16" s="48">
        <v>13.8459</v>
      </c>
      <c r="R16" s="48">
        <v>0.3453</v>
      </c>
      <c r="S16" s="48">
        <v>22.673500000000001</v>
      </c>
      <c r="T16" s="48">
        <v>0.15959999999999999</v>
      </c>
      <c r="U16" s="48">
        <v>1.9699999999999999E-2</v>
      </c>
      <c r="V16" s="48">
        <v>0.1908</v>
      </c>
      <c r="W16" s="48">
        <v>0.14949999999999999</v>
      </c>
      <c r="X16" s="48">
        <v>0</v>
      </c>
      <c r="Y16" s="48">
        <v>2.7199999999999998E-2</v>
      </c>
      <c r="Z16" s="48">
        <v>1.3899999999999999E-2</v>
      </c>
      <c r="AA16" s="48">
        <v>58.258699999999997</v>
      </c>
      <c r="AB16" s="49">
        <v>100</v>
      </c>
      <c r="AC16" s="47">
        <v>3.4626000000000001</v>
      </c>
      <c r="AD16" s="48">
        <v>41.498399999999997</v>
      </c>
      <c r="AE16" s="48">
        <v>0.51700000000000002</v>
      </c>
      <c r="AF16" s="48">
        <v>53.695900000000002</v>
      </c>
      <c r="AG16" s="48">
        <v>0.2089</v>
      </c>
      <c r="AH16" s="48">
        <v>3.3500000000000002E-2</v>
      </c>
      <c r="AI16" s="48">
        <v>0.48409999999999997</v>
      </c>
      <c r="AJ16" s="48">
        <v>0.50529999999999997</v>
      </c>
      <c r="AK16" s="48">
        <v>0</v>
      </c>
      <c r="AL16" s="48">
        <v>8.2600000000000007E-2</v>
      </c>
      <c r="AM16" s="48">
        <v>6.0600000000000001E-2</v>
      </c>
      <c r="AN16" s="49">
        <v>100.54900000000001</v>
      </c>
      <c r="AO16" s="30">
        <v>2178</v>
      </c>
      <c r="AP16" s="30">
        <v>967</v>
      </c>
      <c r="AQ16" s="30">
        <v>729</v>
      </c>
      <c r="AR16" s="30">
        <v>1560</v>
      </c>
      <c r="AS16" s="30">
        <v>450</v>
      </c>
      <c r="AT16" s="30">
        <v>162</v>
      </c>
      <c r="AU16" s="30">
        <v>167</v>
      </c>
      <c r="AV16" s="30">
        <v>224</v>
      </c>
      <c r="AW16" s="30"/>
      <c r="AX16" s="30">
        <v>4883</v>
      </c>
      <c r="AY16" s="30">
        <v>1162</v>
      </c>
      <c r="AZ16" s="31"/>
      <c r="BA16" s="29">
        <v>0.41060000000000002</v>
      </c>
      <c r="BB16" s="30">
        <v>0.51119999999999999</v>
      </c>
      <c r="BC16" s="30">
        <v>0.1482</v>
      </c>
      <c r="BD16" s="30">
        <v>0.90139999999999998</v>
      </c>
      <c r="BE16" s="30">
        <v>4.4999999999999998E-2</v>
      </c>
      <c r="BF16" s="30">
        <v>1.41E-2</v>
      </c>
      <c r="BG16" s="30">
        <v>1.9E-2</v>
      </c>
      <c r="BH16" s="30">
        <v>3.3300000000000003E-2</v>
      </c>
      <c r="BI16" s="30">
        <v>-1E-4</v>
      </c>
      <c r="BJ16" s="30">
        <v>0.40949999999999998</v>
      </c>
      <c r="BK16" s="30">
        <v>0.1023</v>
      </c>
      <c r="BL16" s="31"/>
    </row>
    <row r="17" spans="1:64" x14ac:dyDescent="0.25">
      <c r="A17" t="s">
        <v>998</v>
      </c>
      <c r="B17">
        <v>75</v>
      </c>
      <c r="C17" s="47">
        <v>3.6509999999999998</v>
      </c>
      <c r="D17" s="48">
        <v>17.998100000000001</v>
      </c>
      <c r="E17" s="48">
        <v>0.4259</v>
      </c>
      <c r="F17" s="48">
        <v>38.496200000000002</v>
      </c>
      <c r="G17" s="48">
        <v>0.18509999999999999</v>
      </c>
      <c r="H17" s="48">
        <v>7.4999999999999997E-3</v>
      </c>
      <c r="I17" s="48">
        <v>0.2346</v>
      </c>
      <c r="J17" s="48">
        <v>0.18490000000000001</v>
      </c>
      <c r="K17" s="48">
        <v>1.03E-2</v>
      </c>
      <c r="L17" s="48">
        <v>0</v>
      </c>
      <c r="M17" s="48">
        <v>7.3499999999999996E-2</v>
      </c>
      <c r="N17" s="48">
        <v>39.240499999999997</v>
      </c>
      <c r="O17" s="49">
        <v>100.50749999999999</v>
      </c>
      <c r="P17" s="48">
        <v>4.5519999999999996</v>
      </c>
      <c r="Q17" s="48">
        <v>13.7637</v>
      </c>
      <c r="R17" s="48">
        <v>0.28449999999999998</v>
      </c>
      <c r="S17" s="48">
        <v>22.750599999999999</v>
      </c>
      <c r="T17" s="48">
        <v>0.19070000000000001</v>
      </c>
      <c r="U17" s="48">
        <v>7.3000000000000001E-3</v>
      </c>
      <c r="V17" s="48">
        <v>0.1978</v>
      </c>
      <c r="W17" s="48">
        <v>0.1366</v>
      </c>
      <c r="X17" s="48">
        <v>4.4000000000000003E-3</v>
      </c>
      <c r="Y17" s="48">
        <v>0</v>
      </c>
      <c r="Z17" s="48">
        <v>1.9900000000000001E-2</v>
      </c>
      <c r="AA17" s="48">
        <v>58.092399999999998</v>
      </c>
      <c r="AB17" s="49">
        <v>100</v>
      </c>
      <c r="AC17" s="47">
        <v>3.6509999999999998</v>
      </c>
      <c r="AD17" s="48">
        <v>41.241</v>
      </c>
      <c r="AE17" s="48">
        <v>0.4259</v>
      </c>
      <c r="AF17" s="48">
        <v>53.863799999999998</v>
      </c>
      <c r="AG17" s="48">
        <v>0.24959999999999999</v>
      </c>
      <c r="AH17" s="48">
        <v>1.24E-2</v>
      </c>
      <c r="AI17" s="48">
        <v>0.50190000000000001</v>
      </c>
      <c r="AJ17" s="48">
        <v>0.4617</v>
      </c>
      <c r="AK17" s="48">
        <v>1.3299999999999999E-2</v>
      </c>
      <c r="AL17" s="48">
        <v>0</v>
      </c>
      <c r="AM17" s="48">
        <v>8.6900000000000005E-2</v>
      </c>
      <c r="AN17" s="49">
        <v>100.50749999999999</v>
      </c>
      <c r="AO17" s="30">
        <v>2262</v>
      </c>
      <c r="AP17" s="30">
        <v>978</v>
      </c>
      <c r="AQ17" s="30">
        <v>812</v>
      </c>
      <c r="AR17" s="30">
        <v>1563</v>
      </c>
      <c r="AS17" s="30">
        <v>410</v>
      </c>
      <c r="AT17" s="30">
        <v>177</v>
      </c>
      <c r="AU17" s="30">
        <v>169</v>
      </c>
      <c r="AV17" s="30">
        <v>222</v>
      </c>
      <c r="AW17" s="30">
        <v>3778</v>
      </c>
      <c r="AX17" s="30"/>
      <c r="AY17" s="30">
        <v>1040</v>
      </c>
      <c r="AZ17" s="31"/>
      <c r="BA17" s="29">
        <v>0.42280000000000001</v>
      </c>
      <c r="BB17" s="30">
        <v>0.50939999999999996</v>
      </c>
      <c r="BC17" s="30">
        <v>0.13980000000000001</v>
      </c>
      <c r="BD17" s="30">
        <v>0.90280000000000005</v>
      </c>
      <c r="BE17" s="30">
        <v>4.3700000000000003E-2</v>
      </c>
      <c r="BF17" s="30">
        <v>1.4999999999999999E-2</v>
      </c>
      <c r="BG17" s="30">
        <v>1.9199999999999998E-2</v>
      </c>
      <c r="BH17" s="30">
        <v>3.2199999999999999E-2</v>
      </c>
      <c r="BI17" s="30">
        <v>0.31090000000000001</v>
      </c>
      <c r="BJ17" s="30">
        <v>0</v>
      </c>
      <c r="BK17" s="30">
        <v>9.6000000000000002E-2</v>
      </c>
      <c r="BL17" s="31"/>
    </row>
    <row r="18" spans="1:64" x14ac:dyDescent="0.25">
      <c r="A18" s="24"/>
      <c r="B18" s="24" t="s">
        <v>888</v>
      </c>
      <c r="C18" s="42">
        <f>AVERAGE(C3:C17)</f>
        <v>3.5518933333333336</v>
      </c>
      <c r="D18" s="43">
        <f t="shared" ref="D18:AY18" si="0">AVERAGE(D3:D17)</f>
        <v>17.936019999999999</v>
      </c>
      <c r="E18" s="43">
        <f t="shared" si="0"/>
        <v>0.44193333333333334</v>
      </c>
      <c r="F18" s="43">
        <f t="shared" si="0"/>
        <v>38.597940000000001</v>
      </c>
      <c r="G18" s="43">
        <f t="shared" si="0"/>
        <v>0.19917333333333331</v>
      </c>
      <c r="H18" s="43">
        <f t="shared" si="0"/>
        <v>2.0793333333333334E-2</v>
      </c>
      <c r="I18" s="43">
        <f t="shared" si="0"/>
        <v>0.22563333333333332</v>
      </c>
      <c r="J18" s="43">
        <f t="shared" si="0"/>
        <v>0.22789333333333331</v>
      </c>
      <c r="K18" s="43">
        <f t="shared" si="0"/>
        <v>2.6766666666666664E-2</v>
      </c>
      <c r="L18" s="43">
        <f t="shared" si="0"/>
        <v>3.1626666666666664E-2</v>
      </c>
      <c r="M18" s="43">
        <f t="shared" si="0"/>
        <v>5.9593333333333345E-2</v>
      </c>
      <c r="N18" s="43">
        <f t="shared" si="0"/>
        <v>39.280053333333328</v>
      </c>
      <c r="O18" s="50">
        <f t="shared" si="0"/>
        <v>100.5993</v>
      </c>
      <c r="P18" s="43">
        <f t="shared" si="0"/>
        <v>4.4270866666666677</v>
      </c>
      <c r="Q18" s="43">
        <f t="shared" si="0"/>
        <v>13.7126</v>
      </c>
      <c r="R18" s="43">
        <f t="shared" si="0"/>
        <v>0.2952933333333333</v>
      </c>
      <c r="S18" s="43">
        <f t="shared" si="0"/>
        <v>22.804593333333337</v>
      </c>
      <c r="T18" s="43">
        <f t="shared" si="0"/>
        <v>0.20513333333333333</v>
      </c>
      <c r="U18" s="43">
        <f t="shared" si="0"/>
        <v>2.026E-2</v>
      </c>
      <c r="V18" s="43">
        <f t="shared" si="0"/>
        <v>0.19024666666666662</v>
      </c>
      <c r="W18" s="43">
        <f t="shared" si="0"/>
        <v>0.16832000000000003</v>
      </c>
      <c r="X18" s="43">
        <f t="shared" si="0"/>
        <v>1.1573333333333331E-2</v>
      </c>
      <c r="Y18" s="43">
        <f t="shared" si="0"/>
        <v>1.3406666666666666E-2</v>
      </c>
      <c r="Z18" s="43">
        <f t="shared" si="0"/>
        <v>1.6119999999999999E-2</v>
      </c>
      <c r="AA18" s="43">
        <f t="shared" si="0"/>
        <v>58.135413333333332</v>
      </c>
      <c r="AB18" s="50">
        <f t="shared" si="0"/>
        <v>100</v>
      </c>
      <c r="AC18" s="42">
        <f t="shared" si="0"/>
        <v>3.5518933333333336</v>
      </c>
      <c r="AD18" s="43">
        <f t="shared" si="0"/>
        <v>41.098753333333327</v>
      </c>
      <c r="AE18" s="43">
        <f t="shared" si="0"/>
        <v>0.44193333333333334</v>
      </c>
      <c r="AF18" s="43">
        <f t="shared" si="0"/>
        <v>54.006253333333341</v>
      </c>
      <c r="AG18" s="43">
        <f t="shared" si="0"/>
        <v>0.2684733333333334</v>
      </c>
      <c r="AH18" s="43">
        <f t="shared" si="0"/>
        <v>3.4479999999999997E-2</v>
      </c>
      <c r="AI18" s="43">
        <f t="shared" si="0"/>
        <v>0.48266666666666669</v>
      </c>
      <c r="AJ18" s="43">
        <f t="shared" si="0"/>
        <v>0.56907333333333332</v>
      </c>
      <c r="AK18" s="43">
        <f t="shared" si="0"/>
        <v>3.456E-2</v>
      </c>
      <c r="AL18" s="43">
        <f t="shared" si="0"/>
        <v>4.0693333333333338E-2</v>
      </c>
      <c r="AM18" s="43">
        <f t="shared" si="0"/>
        <v>7.0473333333333332E-2</v>
      </c>
      <c r="AN18" s="50">
        <f t="shared" si="0"/>
        <v>100.5993</v>
      </c>
      <c r="AO18" s="43">
        <f t="shared" si="0"/>
        <v>2200.7333333333331</v>
      </c>
      <c r="AP18" s="43">
        <f t="shared" si="0"/>
        <v>974.86666666666667</v>
      </c>
      <c r="AQ18" s="43">
        <f t="shared" si="0"/>
        <v>746.73333333333335</v>
      </c>
      <c r="AR18" s="43">
        <f t="shared" si="0"/>
        <v>1527.0666666666666</v>
      </c>
      <c r="AS18" s="43">
        <f t="shared" si="0"/>
        <v>415.46666666666664</v>
      </c>
      <c r="AT18" s="43">
        <f t="shared" si="0"/>
        <v>165.8</v>
      </c>
      <c r="AU18" s="43">
        <f t="shared" si="0"/>
        <v>169.33333333333334</v>
      </c>
      <c r="AV18" s="43">
        <f t="shared" si="0"/>
        <v>222.6</v>
      </c>
      <c r="AW18" s="43">
        <f t="shared" si="0"/>
        <v>3456.4</v>
      </c>
      <c r="AX18" s="43">
        <f t="shared" si="0"/>
        <v>4702</v>
      </c>
      <c r="AY18" s="43">
        <f t="shared" si="0"/>
        <v>1095.6666666666667</v>
      </c>
      <c r="AZ18" s="44"/>
      <c r="BA18" s="42">
        <f>AVERAGE(BA3:BA17)</f>
        <v>0.41571999999999998</v>
      </c>
      <c r="BB18" s="43">
        <f t="shared" ref="BB18:BK18" si="1">AVERAGE(BB3:BB17)</f>
        <v>0.5082000000000001</v>
      </c>
      <c r="BC18" s="43">
        <f t="shared" si="1"/>
        <v>0.13918666666666665</v>
      </c>
      <c r="BD18" s="43">
        <f t="shared" si="1"/>
        <v>0.90331999999999979</v>
      </c>
      <c r="BE18" s="43">
        <f t="shared" si="1"/>
        <v>4.4693333333333328E-2</v>
      </c>
      <c r="BF18" s="43">
        <f t="shared" si="1"/>
        <v>1.4433333333333334E-2</v>
      </c>
      <c r="BG18" s="43">
        <f t="shared" si="1"/>
        <v>1.908E-2</v>
      </c>
      <c r="BH18" s="43">
        <f t="shared" si="1"/>
        <v>3.4626666666666674E-2</v>
      </c>
      <c r="BI18" s="43">
        <f t="shared" si="1"/>
        <v>9.8333333333333328E-2</v>
      </c>
      <c r="BJ18" s="43">
        <f t="shared" si="1"/>
        <v>-15.724666666666666</v>
      </c>
      <c r="BK18" s="43">
        <f t="shared" si="1"/>
        <v>9.8333333333333342E-2</v>
      </c>
      <c r="BL18" s="44"/>
    </row>
    <row r="19" spans="1:64" x14ac:dyDescent="0.25">
      <c r="A19" s="24"/>
      <c r="B19" s="24" t="s">
        <v>889</v>
      </c>
      <c r="C19" s="42">
        <f>_xlfn.STDEV.S(C3:C17)</f>
        <v>0.13768654082302126</v>
      </c>
      <c r="D19" s="43">
        <f t="shared" ref="D19:AY19" si="2">_xlfn.STDEV.S(D3:D17)</f>
        <v>0.17959365722175638</v>
      </c>
      <c r="E19" s="43">
        <f t="shared" si="2"/>
        <v>4.5615202144314422E-2</v>
      </c>
      <c r="F19" s="43">
        <f t="shared" si="2"/>
        <v>0.36070443341566288</v>
      </c>
      <c r="G19" s="43">
        <f t="shared" si="2"/>
        <v>2.097585232958089E-2</v>
      </c>
      <c r="H19" s="43">
        <f t="shared" si="2"/>
        <v>6.2522529272788291E-3</v>
      </c>
      <c r="I19" s="43">
        <f t="shared" si="2"/>
        <v>6.1925838902751468E-3</v>
      </c>
      <c r="J19" s="43">
        <f t="shared" si="2"/>
        <v>2.0465597149036882E-2</v>
      </c>
      <c r="K19" s="43">
        <f t="shared" si="2"/>
        <v>5.0999981325860269E-2</v>
      </c>
      <c r="L19" s="43">
        <f t="shared" si="2"/>
        <v>5.647842150094224E-2</v>
      </c>
      <c r="M19" s="43">
        <f t="shared" si="2"/>
        <v>2.7153701843570473E-2</v>
      </c>
      <c r="N19" s="43">
        <f t="shared" si="2"/>
        <v>0.22509036238385491</v>
      </c>
      <c r="O19" s="50">
        <f t="shared" si="2"/>
        <v>0.53381276278699608</v>
      </c>
      <c r="P19" s="43">
        <f t="shared" si="2"/>
        <v>0.16647068324768888</v>
      </c>
      <c r="Q19" s="43">
        <f t="shared" si="2"/>
        <v>0.11943923739111631</v>
      </c>
      <c r="R19" s="43">
        <f t="shared" si="2"/>
        <v>3.1505928391487616E-2</v>
      </c>
      <c r="S19" s="43">
        <f t="shared" si="2"/>
        <v>0.16644707638794737</v>
      </c>
      <c r="T19" s="43">
        <f t="shared" si="2"/>
        <v>2.1499856034955262E-2</v>
      </c>
      <c r="U19" s="43">
        <f t="shared" si="2"/>
        <v>6.090718934810337E-3</v>
      </c>
      <c r="V19" s="43">
        <f t="shared" si="2"/>
        <v>5.3636164061555474E-3</v>
      </c>
      <c r="W19" s="43">
        <f t="shared" si="2"/>
        <v>1.512619298718995E-2</v>
      </c>
      <c r="X19" s="43">
        <f t="shared" si="2"/>
        <v>2.2057925905172845E-2</v>
      </c>
      <c r="Y19" s="43">
        <f t="shared" si="2"/>
        <v>2.3943071370788393E-2</v>
      </c>
      <c r="Z19" s="43">
        <f t="shared" si="2"/>
        <v>7.320831334525572E-3</v>
      </c>
      <c r="AA19" s="43">
        <f t="shared" si="2"/>
        <v>0.14509080834658822</v>
      </c>
      <c r="AB19" s="50">
        <f t="shared" si="2"/>
        <v>0</v>
      </c>
      <c r="AC19" s="42">
        <f t="shared" si="2"/>
        <v>0.13768654082302126</v>
      </c>
      <c r="AD19" s="43">
        <f t="shared" si="2"/>
        <v>0.41153952573002572</v>
      </c>
      <c r="AE19" s="43">
        <f t="shared" si="2"/>
        <v>4.5615202144314422E-2</v>
      </c>
      <c r="AF19" s="43">
        <f t="shared" si="2"/>
        <v>0.50470291808529311</v>
      </c>
      <c r="AG19" s="43">
        <f t="shared" si="2"/>
        <v>2.8269354095068325E-2</v>
      </c>
      <c r="AH19" s="43">
        <f t="shared" si="2"/>
        <v>1.0382829231820347E-2</v>
      </c>
      <c r="AI19" s="43">
        <f t="shared" si="2"/>
        <v>1.3252744549535313E-2</v>
      </c>
      <c r="AJ19" s="43">
        <f t="shared" si="2"/>
        <v>5.1117685878018876E-2</v>
      </c>
      <c r="AK19" s="43">
        <f t="shared" si="2"/>
        <v>6.5848666327746205E-2</v>
      </c>
      <c r="AL19" s="43">
        <f t="shared" si="2"/>
        <v>7.2659602321536343E-2</v>
      </c>
      <c r="AM19" s="43">
        <f t="shared" si="2"/>
        <v>3.2104927673993942E-2</v>
      </c>
      <c r="AN19" s="50">
        <f t="shared" si="2"/>
        <v>0.53381276278699608</v>
      </c>
      <c r="AO19" s="43">
        <f t="shared" si="2"/>
        <v>47.981345581481186</v>
      </c>
      <c r="AP19" s="43">
        <f t="shared" si="2"/>
        <v>10.329338705611221</v>
      </c>
      <c r="AQ19" s="43">
        <f t="shared" si="2"/>
        <v>32.168011321512438</v>
      </c>
      <c r="AR19" s="43">
        <f t="shared" si="2"/>
        <v>50.026373996504027</v>
      </c>
      <c r="AS19" s="43">
        <f t="shared" si="2"/>
        <v>14.055332829655118</v>
      </c>
      <c r="AT19" s="43">
        <f t="shared" si="2"/>
        <v>5.8578396798039556</v>
      </c>
      <c r="AU19" s="43">
        <f t="shared" si="2"/>
        <v>1.5886502207249789</v>
      </c>
      <c r="AV19" s="43">
        <f t="shared" si="2"/>
        <v>7.7256530006022341</v>
      </c>
      <c r="AW19" s="43">
        <f t="shared" si="2"/>
        <v>195.182734892203</v>
      </c>
      <c r="AX19" s="43">
        <f t="shared" si="2"/>
        <v>439.92783499114944</v>
      </c>
      <c r="AY19" s="43">
        <f t="shared" si="2"/>
        <v>58.778842970514326</v>
      </c>
      <c r="AZ19" s="44"/>
      <c r="BA19" s="42">
        <f>_xlfn.STDEV.S(BA3:BA17)</f>
        <v>6.9521014294754296E-3</v>
      </c>
      <c r="BB19" s="43">
        <f t="shared" ref="BB19:BK19" si="3">_xlfn.STDEV.S(BB3:BB17)</f>
        <v>3.194638365404491E-3</v>
      </c>
      <c r="BC19" s="43">
        <f t="shared" si="3"/>
        <v>6.0655781336355829E-3</v>
      </c>
      <c r="BD19" s="43">
        <f t="shared" si="3"/>
        <v>3.6469556775872358E-3</v>
      </c>
      <c r="BE19" s="43">
        <f t="shared" si="3"/>
        <v>1.0766791979220621E-3</v>
      </c>
      <c r="BF19" s="43">
        <f t="shared" si="3"/>
        <v>3.2440421581430667E-4</v>
      </c>
      <c r="BG19" s="43">
        <f t="shared" si="3"/>
        <v>1.3201731488169015E-4</v>
      </c>
      <c r="BH19" s="43">
        <f t="shared" si="3"/>
        <v>1.1215210759542257E-3</v>
      </c>
      <c r="BI19" s="43">
        <f t="shared" si="3"/>
        <v>0.14423221686208801</v>
      </c>
      <c r="BJ19" s="43">
        <f t="shared" si="3"/>
        <v>32.968886499171276</v>
      </c>
      <c r="BK19" s="43">
        <f t="shared" si="3"/>
        <v>4.1499856568885819E-3</v>
      </c>
      <c r="BL19" s="44"/>
    </row>
    <row r="20" spans="1:64" x14ac:dyDescent="0.25">
      <c r="B20" s="24" t="s">
        <v>890</v>
      </c>
      <c r="C20" s="45">
        <f>C19/C18</f>
        <v>3.8764266801280048E-2</v>
      </c>
      <c r="D20" s="46">
        <f t="shared" ref="D20:M20" si="4">D19/D18</f>
        <v>1.0013016110695482E-2</v>
      </c>
      <c r="E20" s="46">
        <f t="shared" si="4"/>
        <v>0.10321738303887711</v>
      </c>
      <c r="F20" s="46">
        <f t="shared" si="4"/>
        <v>9.345173172860077E-3</v>
      </c>
      <c r="G20" s="46">
        <f t="shared" si="4"/>
        <v>0.10531456183683002</v>
      </c>
      <c r="H20" s="46">
        <f t="shared" si="4"/>
        <v>0.30068545658602897</v>
      </c>
      <c r="I20" s="46">
        <f t="shared" si="4"/>
        <v>2.7445341513998286E-2</v>
      </c>
      <c r="J20" s="46">
        <f t="shared" si="4"/>
        <v>8.9803404293105918E-2</v>
      </c>
      <c r="K20" s="46">
        <f t="shared" si="4"/>
        <v>1.9053542213895494</v>
      </c>
      <c r="L20" s="46">
        <f t="shared" si="4"/>
        <v>1.78578482823384</v>
      </c>
      <c r="M20" s="46">
        <f t="shared" si="4"/>
        <v>0.45564999178158294</v>
      </c>
      <c r="N20" s="46">
        <f>N19/N18</f>
        <v>5.7303985937524598E-3</v>
      </c>
      <c r="O20" s="51">
        <f>O19/O18</f>
        <v>5.3063268112899008E-3</v>
      </c>
      <c r="P20" s="46">
        <f t="shared" ref="P20:AB20" si="5">P19/P18</f>
        <v>3.7602761315045898E-2</v>
      </c>
      <c r="Q20" s="46">
        <f t="shared" si="5"/>
        <v>8.7101816862678351E-3</v>
      </c>
      <c r="R20" s="46">
        <f t="shared" si="5"/>
        <v>0.1066936663819737</v>
      </c>
      <c r="S20" s="46">
        <f t="shared" si="5"/>
        <v>7.2988399290879998E-3</v>
      </c>
      <c r="T20" s="46">
        <f t="shared" si="5"/>
        <v>0.10480917794095838</v>
      </c>
      <c r="U20" s="46">
        <f t="shared" si="5"/>
        <v>0.30062778552864444</v>
      </c>
      <c r="V20" s="46">
        <f t="shared" si="5"/>
        <v>2.8192958647486853E-2</v>
      </c>
      <c r="W20" s="46">
        <f t="shared" si="5"/>
        <v>8.9865690275605675E-2</v>
      </c>
      <c r="X20" s="46">
        <f t="shared" si="5"/>
        <v>1.9059267775206956</v>
      </c>
      <c r="Y20" s="46">
        <f t="shared" si="5"/>
        <v>1.7859078595814317</v>
      </c>
      <c r="Z20" s="46">
        <f t="shared" si="5"/>
        <v>0.45414586442466331</v>
      </c>
      <c r="AA20" s="46">
        <f t="shared" si="5"/>
        <v>2.4957388281506708E-3</v>
      </c>
      <c r="AB20" s="51">
        <f t="shared" si="5"/>
        <v>0</v>
      </c>
      <c r="AC20" s="45">
        <f>AC19/AC18</f>
        <v>3.8764266801280048E-2</v>
      </c>
      <c r="AD20" s="46">
        <f t="shared" ref="AD20:AY20" si="6">AD19/AD18</f>
        <v>1.0013430879331436E-2</v>
      </c>
      <c r="AE20" s="46">
        <f t="shared" si="6"/>
        <v>0.10321738303887711</v>
      </c>
      <c r="AF20" s="46">
        <f t="shared" si="6"/>
        <v>9.345268129788668E-3</v>
      </c>
      <c r="AG20" s="46">
        <f t="shared" si="6"/>
        <v>0.10529669276303662</v>
      </c>
      <c r="AH20" s="46">
        <f t="shared" si="6"/>
        <v>0.3011261378138152</v>
      </c>
      <c r="AI20" s="46">
        <f t="shared" si="6"/>
        <v>2.7457343679976477E-2</v>
      </c>
      <c r="AJ20" s="46">
        <f t="shared" si="6"/>
        <v>8.9826183874402027E-2</v>
      </c>
      <c r="AK20" s="46">
        <f t="shared" si="6"/>
        <v>1.9053433543908045</v>
      </c>
      <c r="AL20" s="46">
        <f t="shared" si="6"/>
        <v>1.7855406861452245</v>
      </c>
      <c r="AM20" s="46">
        <f t="shared" si="6"/>
        <v>0.45556136137537523</v>
      </c>
      <c r="AN20" s="51">
        <f t="shared" si="6"/>
        <v>5.3063268112899008E-3</v>
      </c>
      <c r="AO20" s="46">
        <f t="shared" si="6"/>
        <v>2.1802435058684011E-2</v>
      </c>
      <c r="AP20" s="46">
        <f t="shared" si="6"/>
        <v>1.0595642520971641E-2</v>
      </c>
      <c r="AQ20" s="46">
        <f t="shared" si="6"/>
        <v>4.3078311742048618E-2</v>
      </c>
      <c r="AR20" s="46">
        <f t="shared" si="6"/>
        <v>3.2759783897125666E-2</v>
      </c>
      <c r="AS20" s="46">
        <f t="shared" si="6"/>
        <v>3.3830229853149353E-2</v>
      </c>
      <c r="AT20" s="46">
        <f t="shared" si="6"/>
        <v>3.5330758020530491E-2</v>
      </c>
      <c r="AU20" s="46">
        <f t="shared" si="6"/>
        <v>9.381792642076647E-3</v>
      </c>
      <c r="AV20" s="46">
        <f t="shared" si="6"/>
        <v>3.4706437558859993E-2</v>
      </c>
      <c r="AW20" s="46">
        <f t="shared" si="6"/>
        <v>5.646994991673504E-2</v>
      </c>
      <c r="AX20" s="46">
        <f t="shared" si="6"/>
        <v>9.356185346472766E-2</v>
      </c>
      <c r="AY20" s="46">
        <f t="shared" si="6"/>
        <v>5.3646647067703973E-2</v>
      </c>
      <c r="AZ20" s="34"/>
      <c r="BA20" s="45">
        <f>BA19/BA18</f>
        <v>1.672303817347116E-2</v>
      </c>
      <c r="BB20" s="46">
        <f t="shared" ref="BB20:BK20" si="7">BB19/BB18</f>
        <v>6.2861833242906151E-3</v>
      </c>
      <c r="BC20" s="46">
        <f t="shared" si="7"/>
        <v>4.3578729765558842E-2</v>
      </c>
      <c r="BD20" s="46">
        <f t="shared" si="7"/>
        <v>4.0372798981393489E-3</v>
      </c>
      <c r="BE20" s="46">
        <f t="shared" si="7"/>
        <v>2.4090375848494827E-2</v>
      </c>
      <c r="BF20" s="46">
        <f t="shared" si="7"/>
        <v>2.2476042666118242E-2</v>
      </c>
      <c r="BG20" s="46">
        <f t="shared" si="7"/>
        <v>6.919146482268876E-3</v>
      </c>
      <c r="BH20" s="46">
        <f t="shared" si="7"/>
        <v>3.2388941354088145E-2</v>
      </c>
      <c r="BI20" s="46">
        <f t="shared" si="7"/>
        <v>1.4667683070720816</v>
      </c>
      <c r="BJ20" s="46">
        <f t="shared" si="7"/>
        <v>-2.0966350001592793</v>
      </c>
      <c r="BK20" s="46">
        <f t="shared" si="7"/>
        <v>4.2203243968358457E-2</v>
      </c>
      <c r="BL20" s="34"/>
    </row>
    <row r="21" spans="1:64" x14ac:dyDescent="0.25">
      <c r="B21" s="24" t="s">
        <v>999</v>
      </c>
      <c r="C21" s="53">
        <f>ABS(1-C18/C27)</f>
        <v>6.2020774315392213E-3</v>
      </c>
      <c r="D21" s="53">
        <f>ABS(1-D18/C32)</f>
        <v>7.6415730337078269E-3</v>
      </c>
      <c r="E21" s="53">
        <f>ABS(1-E18/C34)</f>
        <v>0.38104166666666672</v>
      </c>
      <c r="F21" s="53">
        <f>ABS(1-F18/C36)</f>
        <v>3.1235431235421274E-4</v>
      </c>
      <c r="G21" s="53">
        <f>ABS(1-G18/C28)</f>
        <v>0.17160784313725475</v>
      </c>
      <c r="H21" s="53">
        <f>ABS(1-H18/C29)</f>
        <v>1.0793333333333335</v>
      </c>
      <c r="I21" s="53">
        <f>ABS(1-I18/C31)</f>
        <v>0.41020833333333329</v>
      </c>
      <c r="J21" s="53">
        <f>ABS(1-J18/C33)</f>
        <v>0.51928888888888869</v>
      </c>
      <c r="K21" s="53">
        <f>ABS(1-K18/C38)</f>
        <v>1.6766666666666663</v>
      </c>
      <c r="L21" s="53">
        <f>ABS(1-L18/C39)</f>
        <v>0.20933333333333337</v>
      </c>
      <c r="M21" s="53">
        <f>ABS(1-M18/C41)</f>
        <v>6.7777777777775494E-3</v>
      </c>
      <c r="N21" s="53">
        <f>ABS(1-N18/C26)</f>
        <v>6.4066957041590822E-3</v>
      </c>
      <c r="O21" s="30"/>
    </row>
    <row r="24" spans="1:64" ht="45" customHeight="1" x14ac:dyDescent="0.25">
      <c r="B24" s="129" t="s">
        <v>1043</v>
      </c>
      <c r="C24" s="129"/>
      <c r="D24" s="54"/>
      <c r="E24" s="129" t="s">
        <v>1044</v>
      </c>
      <c r="F24" s="129"/>
    </row>
    <row r="25" spans="1:64" x14ac:dyDescent="0.25">
      <c r="B25" t="s">
        <v>1000</v>
      </c>
      <c r="C25">
        <v>0.01</v>
      </c>
      <c r="E25" s="55" t="s">
        <v>1045</v>
      </c>
      <c r="F25" s="25">
        <f t="shared" ref="F25:F39" si="8">ABS(1-C3/$C$27)</f>
        <v>1.8838526912181353E-2</v>
      </c>
    </row>
    <row r="26" spans="1:64" x14ac:dyDescent="0.25">
      <c r="B26" t="s">
        <v>1001</v>
      </c>
      <c r="C26">
        <v>39.03</v>
      </c>
      <c r="E26">
        <v>2</v>
      </c>
      <c r="F26" s="25">
        <f t="shared" si="8"/>
        <v>6.7195467422096256E-2</v>
      </c>
    </row>
    <row r="27" spans="1:64" x14ac:dyDescent="0.25">
      <c r="B27" t="s">
        <v>1002</v>
      </c>
      <c r="C27" s="41">
        <v>3.53</v>
      </c>
      <c r="E27">
        <v>33</v>
      </c>
      <c r="F27" s="25">
        <f t="shared" si="8"/>
        <v>3.2861189801700608E-3</v>
      </c>
    </row>
    <row r="28" spans="1:64" x14ac:dyDescent="0.25">
      <c r="B28" t="s">
        <v>33</v>
      </c>
      <c r="C28">
        <v>0.17</v>
      </c>
      <c r="E28">
        <v>34</v>
      </c>
      <c r="F28" s="25">
        <f t="shared" si="8"/>
        <v>1.3909348441926261E-2</v>
      </c>
    </row>
    <row r="29" spans="1:64" x14ac:dyDescent="0.25">
      <c r="B29" t="s">
        <v>34</v>
      </c>
      <c r="C29">
        <v>0.01</v>
      </c>
      <c r="E29">
        <v>35</v>
      </c>
      <c r="F29" s="25">
        <f t="shared" si="8"/>
        <v>2.4929178470256552E-3</v>
      </c>
    </row>
    <row r="30" spans="1:64" x14ac:dyDescent="0.25">
      <c r="B30" t="s">
        <v>35</v>
      </c>
      <c r="C30">
        <v>0.04</v>
      </c>
      <c r="E30">
        <v>66</v>
      </c>
      <c r="F30" s="25">
        <f t="shared" si="8"/>
        <v>6.8555240793201078E-2</v>
      </c>
    </row>
    <row r="31" spans="1:64" x14ac:dyDescent="0.25">
      <c r="B31" t="s">
        <v>885</v>
      </c>
      <c r="C31">
        <v>0.16</v>
      </c>
      <c r="E31">
        <v>67</v>
      </c>
      <c r="F31" s="25">
        <f t="shared" si="8"/>
        <v>4.0509915014164344E-2</v>
      </c>
    </row>
    <row r="32" spans="1:64" x14ac:dyDescent="0.25">
      <c r="B32" t="s">
        <v>38</v>
      </c>
      <c r="C32">
        <v>17.8</v>
      </c>
      <c r="E32">
        <v>68</v>
      </c>
      <c r="F32" s="25">
        <f t="shared" si="8"/>
        <v>2.7252124645892328E-2</v>
      </c>
    </row>
    <row r="33" spans="2:6" x14ac:dyDescent="0.25">
      <c r="B33" t="s">
        <v>39</v>
      </c>
      <c r="C33">
        <v>0.15</v>
      </c>
      <c r="E33">
        <v>69</v>
      </c>
      <c r="F33" s="25">
        <f t="shared" si="8"/>
        <v>5.3172804532577889E-2</v>
      </c>
    </row>
    <row r="34" spans="2:6" x14ac:dyDescent="0.25">
      <c r="B34" t="s">
        <v>6</v>
      </c>
      <c r="C34">
        <v>0.32</v>
      </c>
      <c r="E34">
        <v>70</v>
      </c>
      <c r="F34" s="25">
        <f t="shared" si="8"/>
        <v>7.2237960339942564E-3</v>
      </c>
    </row>
    <row r="35" spans="2:6" x14ac:dyDescent="0.25">
      <c r="B35" t="s">
        <v>1003</v>
      </c>
      <c r="C35">
        <v>0.01</v>
      </c>
      <c r="E35">
        <v>71</v>
      </c>
      <c r="F35" s="25">
        <f t="shared" si="8"/>
        <v>6.5240793201133185E-2</v>
      </c>
    </row>
    <row r="36" spans="2:6" x14ac:dyDescent="0.25">
      <c r="B36" t="s">
        <v>896</v>
      </c>
      <c r="C36">
        <v>38.61</v>
      </c>
      <c r="E36">
        <v>72</v>
      </c>
      <c r="F36" s="25">
        <f t="shared" si="8"/>
        <v>9.4900849858357006E-3</v>
      </c>
    </row>
    <row r="37" spans="2:6" x14ac:dyDescent="0.25">
      <c r="B37" t="s">
        <v>1004</v>
      </c>
      <c r="C37">
        <v>0.01</v>
      </c>
      <c r="E37">
        <v>73</v>
      </c>
      <c r="F37" s="25">
        <f t="shared" si="8"/>
        <v>3.0764872521246378E-2</v>
      </c>
    </row>
    <row r="38" spans="2:6" x14ac:dyDescent="0.25">
      <c r="B38" t="s">
        <v>42</v>
      </c>
      <c r="C38">
        <v>0.01</v>
      </c>
      <c r="E38">
        <v>74</v>
      </c>
      <c r="F38" s="25">
        <f t="shared" si="8"/>
        <v>1.9093484419263396E-2</v>
      </c>
    </row>
    <row r="39" spans="2:6" x14ac:dyDescent="0.25">
      <c r="B39" t="s">
        <v>43</v>
      </c>
      <c r="C39">
        <v>0.04</v>
      </c>
      <c r="E39">
        <v>75</v>
      </c>
      <c r="F39" s="25">
        <f t="shared" si="8"/>
        <v>3.427762039660065E-2</v>
      </c>
    </row>
    <row r="40" spans="2:6" x14ac:dyDescent="0.25">
      <c r="B40" t="s">
        <v>1005</v>
      </c>
      <c r="C40">
        <v>7.0000000000000007E-2</v>
      </c>
      <c r="E40" s="40" t="s">
        <v>888</v>
      </c>
      <c r="F40" s="39">
        <f>AVERAGE(F25:F39)</f>
        <v>3.0753541076487253E-2</v>
      </c>
    </row>
    <row r="41" spans="2:6" x14ac:dyDescent="0.25">
      <c r="B41" t="s">
        <v>44</v>
      </c>
      <c r="C41">
        <v>0.06</v>
      </c>
      <c r="E41" s="40" t="s">
        <v>889</v>
      </c>
      <c r="F41" s="39">
        <f>_xlfn.STDEV.S(F25:F39)</f>
        <v>2.3435929865237012E-2</v>
      </c>
    </row>
    <row r="42" spans="2:6" x14ac:dyDescent="0.25">
      <c r="B42" t="s">
        <v>45</v>
      </c>
      <c r="C42">
        <v>1.23</v>
      </c>
    </row>
    <row r="43" spans="2:6" x14ac:dyDescent="0.25">
      <c r="B43" t="s">
        <v>46</v>
      </c>
      <c r="C43">
        <v>0.18</v>
      </c>
    </row>
  </sheetData>
  <mergeCells count="7">
    <mergeCell ref="B24:C24"/>
    <mergeCell ref="E24:F24"/>
    <mergeCell ref="BA1:BL1"/>
    <mergeCell ref="AO1:AZ1"/>
    <mergeCell ref="P1:AB1"/>
    <mergeCell ref="C1:O1"/>
    <mergeCell ref="AC1:AN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1394D-105A-4025-A4B1-7E3A82B77850}">
  <dimension ref="A1:AN190"/>
  <sheetViews>
    <sheetView workbookViewId="0">
      <selection activeCell="AD16" sqref="AD16"/>
    </sheetView>
  </sheetViews>
  <sheetFormatPr defaultRowHeight="15" x14ac:dyDescent="0.25"/>
  <cols>
    <col min="16" max="16" width="23.140625" bestFit="1" customWidth="1"/>
    <col min="17" max="17" width="21" style="29" bestFit="1" customWidth="1"/>
    <col min="18" max="27" width="9.140625" style="30"/>
    <col min="28" max="28" width="9.140625" style="31"/>
    <col min="29" max="29" width="24.5703125" bestFit="1" customWidth="1"/>
  </cols>
  <sheetData>
    <row r="1" spans="1:40" ht="17.25" x14ac:dyDescent="0.25">
      <c r="A1" t="s">
        <v>893</v>
      </c>
      <c r="B1" t="s">
        <v>894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887</v>
      </c>
      <c r="N1" t="s">
        <v>891</v>
      </c>
      <c r="O1" t="s">
        <v>892</v>
      </c>
      <c r="P1" t="s">
        <v>901</v>
      </c>
      <c r="Q1" s="26" t="s">
        <v>899</v>
      </c>
      <c r="R1" s="27" t="s">
        <v>895</v>
      </c>
      <c r="S1" s="27" t="s">
        <v>6</v>
      </c>
      <c r="T1" s="27" t="s">
        <v>896</v>
      </c>
      <c r="U1" s="27" t="s">
        <v>33</v>
      </c>
      <c r="V1" s="27" t="s">
        <v>34</v>
      </c>
      <c r="W1" s="27" t="s">
        <v>885</v>
      </c>
      <c r="X1" s="27" t="s">
        <v>897</v>
      </c>
      <c r="Y1" s="27" t="s">
        <v>42</v>
      </c>
      <c r="Z1" s="27" t="s">
        <v>43</v>
      </c>
      <c r="AA1" s="27" t="s">
        <v>44</v>
      </c>
      <c r="AB1" s="28" t="s">
        <v>898</v>
      </c>
      <c r="AC1" s="27" t="s">
        <v>900</v>
      </c>
      <c r="AD1" s="27" t="s">
        <v>895</v>
      </c>
      <c r="AE1" s="27" t="s">
        <v>6</v>
      </c>
      <c r="AF1" s="27" t="s">
        <v>896</v>
      </c>
      <c r="AG1" s="27" t="s">
        <v>33</v>
      </c>
      <c r="AH1" s="27" t="s">
        <v>34</v>
      </c>
      <c r="AI1" s="27" t="s">
        <v>885</v>
      </c>
      <c r="AJ1" s="27" t="s">
        <v>897</v>
      </c>
      <c r="AK1" s="27" t="s">
        <v>42</v>
      </c>
      <c r="AL1" s="27" t="s">
        <v>43</v>
      </c>
      <c r="AM1" s="27" t="s">
        <v>44</v>
      </c>
      <c r="AN1" s="28" t="s">
        <v>898</v>
      </c>
    </row>
    <row r="2" spans="1:40" x14ac:dyDescent="0.25">
      <c r="A2" t="s">
        <v>65</v>
      </c>
      <c r="B2" s="6">
        <v>2.4784000000000002</v>
      </c>
      <c r="C2" s="6">
        <v>42.086399999999998</v>
      </c>
      <c r="D2" s="6">
        <v>0</v>
      </c>
      <c r="E2" s="6">
        <v>55.354799999999997</v>
      </c>
      <c r="F2" s="6">
        <v>0.21929999999999999</v>
      </c>
      <c r="G2" s="6">
        <v>4.7100000000000003E-2</v>
      </c>
      <c r="H2" s="6">
        <v>0</v>
      </c>
      <c r="I2" s="6">
        <v>3.4700000000000002E-2</v>
      </c>
      <c r="J2" s="6">
        <v>0.17269999999999999</v>
      </c>
      <c r="K2" s="6">
        <v>0</v>
      </c>
      <c r="L2" s="6">
        <v>0.75239999999999996</v>
      </c>
      <c r="M2" s="6">
        <v>101.1459</v>
      </c>
      <c r="N2" s="6">
        <f t="shared" ref="N2:N33" si="0">-$B2*15.999/(2*18.998)</f>
        <v>-1.0435814717338667</v>
      </c>
      <c r="O2" s="6">
        <f t="shared" ref="O2:O33" si="1">-$D2*15.999/(2*35.45)</f>
        <v>0</v>
      </c>
      <c r="P2" s="6">
        <f t="shared" ref="P2:P33" si="2">M2+N2+O2</f>
        <v>100.10231852826612</v>
      </c>
      <c r="Q2" s="29">
        <v>2165</v>
      </c>
      <c r="R2" s="30">
        <v>973</v>
      </c>
      <c r="T2" s="30">
        <v>1611</v>
      </c>
      <c r="U2" s="30">
        <v>433</v>
      </c>
      <c r="V2" s="30">
        <v>169</v>
      </c>
      <c r="X2" s="30">
        <v>224</v>
      </c>
      <c r="Y2" s="30">
        <v>3620</v>
      </c>
      <c r="AA2" s="30">
        <v>935</v>
      </c>
      <c r="AC2" s="30">
        <v>0.35930000000000001</v>
      </c>
      <c r="AD2" s="30">
        <v>0.51559999999999995</v>
      </c>
      <c r="AE2" s="30">
        <v>-1E-4</v>
      </c>
      <c r="AF2" s="30">
        <v>0.91410000000000002</v>
      </c>
      <c r="AG2" s="30">
        <v>4.4200000000000003E-2</v>
      </c>
      <c r="AH2" s="30">
        <v>1.49E-2</v>
      </c>
      <c r="AI2" s="30">
        <v>0</v>
      </c>
      <c r="AJ2" s="30">
        <v>1.9800000000000002E-2</v>
      </c>
      <c r="AK2" s="30">
        <v>0.31619999999999998</v>
      </c>
      <c r="AL2" s="30">
        <v>-2.0000000000000001E-4</v>
      </c>
      <c r="AM2" s="30">
        <v>0.1537</v>
      </c>
      <c r="AN2" s="31"/>
    </row>
    <row r="3" spans="1:40" x14ac:dyDescent="0.25">
      <c r="A3" t="s">
        <v>75</v>
      </c>
      <c r="B3" s="6">
        <v>2.5497000000000001</v>
      </c>
      <c r="C3" s="6">
        <v>43.197000000000003</v>
      </c>
      <c r="D3" s="6">
        <v>2.6800000000000001E-2</v>
      </c>
      <c r="E3" s="6">
        <v>55.404000000000003</v>
      </c>
      <c r="F3" s="6">
        <v>6.3899999999999998E-2</v>
      </c>
      <c r="G3" s="6">
        <v>3.6700000000000003E-2</v>
      </c>
      <c r="H3" s="6">
        <v>0</v>
      </c>
      <c r="I3" s="6">
        <v>6.8599999999999994E-2</v>
      </c>
      <c r="J3" s="6">
        <v>6.6299999999999998E-2</v>
      </c>
      <c r="K3" s="6">
        <v>3.2899999999999999E-2</v>
      </c>
      <c r="L3" s="6">
        <v>0.71260000000000001</v>
      </c>
      <c r="M3" s="6">
        <v>102.1583</v>
      </c>
      <c r="N3" s="6">
        <f t="shared" si="0"/>
        <v>-1.0736038082956101</v>
      </c>
      <c r="O3" s="6">
        <f t="shared" si="1"/>
        <v>-6.0475768688293373E-3</v>
      </c>
      <c r="P3" s="6">
        <f t="shared" si="2"/>
        <v>101.07864861483556</v>
      </c>
      <c r="Q3" s="29">
        <v>2105</v>
      </c>
      <c r="R3" s="30">
        <v>1000</v>
      </c>
      <c r="S3" s="30">
        <v>752</v>
      </c>
      <c r="T3" s="30">
        <v>1584</v>
      </c>
      <c r="U3" s="30">
        <v>400</v>
      </c>
      <c r="V3" s="30">
        <v>155</v>
      </c>
      <c r="X3" s="30">
        <v>230</v>
      </c>
      <c r="Y3" s="30">
        <v>3416</v>
      </c>
      <c r="Z3" s="30">
        <v>4635</v>
      </c>
      <c r="AA3" s="30">
        <v>1200</v>
      </c>
      <c r="AC3" s="30">
        <v>0.36059999999999998</v>
      </c>
      <c r="AD3" s="30">
        <v>0.52429999999999999</v>
      </c>
      <c r="AE3" s="30">
        <v>6.6400000000000001E-2</v>
      </c>
      <c r="AF3" s="30">
        <v>0.91410000000000002</v>
      </c>
      <c r="AG3" s="30">
        <v>3.5900000000000001E-2</v>
      </c>
      <c r="AH3" s="30">
        <v>1.3599999999999999E-2</v>
      </c>
      <c r="AI3" s="30">
        <v>0</v>
      </c>
      <c r="AJ3" s="30">
        <v>2.1499999999999998E-2</v>
      </c>
      <c r="AK3" s="30">
        <v>0.28720000000000001</v>
      </c>
      <c r="AL3" s="30">
        <v>0.38319999999999999</v>
      </c>
      <c r="AM3" s="30">
        <v>0.1628</v>
      </c>
      <c r="AN3" s="31"/>
    </row>
    <row r="4" spans="1:40" x14ac:dyDescent="0.25">
      <c r="A4" t="s">
        <v>78</v>
      </c>
      <c r="B4" s="6">
        <v>3.2058</v>
      </c>
      <c r="C4" s="6">
        <v>42.886400000000002</v>
      </c>
      <c r="D4" s="6">
        <v>5.3E-3</v>
      </c>
      <c r="E4" s="6">
        <v>55.933599999999998</v>
      </c>
      <c r="F4" s="6">
        <v>2.9700000000000001E-2</v>
      </c>
      <c r="G4" s="6">
        <v>0.1069</v>
      </c>
      <c r="H4" s="6">
        <v>7.4999999999999997E-2</v>
      </c>
      <c r="I4" s="6">
        <v>4.0399999999999998E-2</v>
      </c>
      <c r="J4" s="6">
        <v>0.10630000000000001</v>
      </c>
      <c r="K4" s="6">
        <v>0.1484</v>
      </c>
      <c r="L4" s="6">
        <v>0.72940000000000005</v>
      </c>
      <c r="M4" s="6">
        <v>103.267</v>
      </c>
      <c r="N4" s="6">
        <f t="shared" si="0"/>
        <v>-1.3498682545531109</v>
      </c>
      <c r="O4" s="6">
        <f t="shared" si="1"/>
        <v>-1.1959760225669957E-3</v>
      </c>
      <c r="P4" s="6">
        <f t="shared" si="2"/>
        <v>101.91593576942431</v>
      </c>
      <c r="Q4" s="29">
        <v>2106</v>
      </c>
      <c r="R4" s="30">
        <v>1007</v>
      </c>
      <c r="S4" s="30">
        <v>736</v>
      </c>
      <c r="T4" s="30">
        <v>1563</v>
      </c>
      <c r="U4" s="30">
        <v>419</v>
      </c>
      <c r="V4" s="30">
        <v>167</v>
      </c>
      <c r="W4" s="30">
        <v>181</v>
      </c>
      <c r="X4" s="30">
        <v>217</v>
      </c>
      <c r="Y4" s="30">
        <v>3660</v>
      </c>
      <c r="Z4" s="30">
        <v>4413</v>
      </c>
      <c r="AA4" s="30">
        <v>1050</v>
      </c>
      <c r="AC4" s="30">
        <v>0.3952</v>
      </c>
      <c r="AD4" s="30">
        <v>0.52239999999999998</v>
      </c>
      <c r="AE4" s="30">
        <v>5.8900000000000001E-2</v>
      </c>
      <c r="AF4" s="30">
        <v>0.91849999999999998</v>
      </c>
      <c r="AG4" s="30">
        <v>3.5999999999999997E-2</v>
      </c>
      <c r="AH4" s="30">
        <v>1.5800000000000002E-2</v>
      </c>
      <c r="AI4" s="30">
        <v>1.5900000000000001E-2</v>
      </c>
      <c r="AJ4" s="30">
        <v>1.95E-2</v>
      </c>
      <c r="AK4" s="30">
        <v>0.31190000000000001</v>
      </c>
      <c r="AL4" s="30">
        <v>0.37859999999999999</v>
      </c>
      <c r="AM4" s="30">
        <v>0.157</v>
      </c>
      <c r="AN4" s="31"/>
    </row>
    <row r="5" spans="1:40" x14ac:dyDescent="0.25">
      <c r="A5" t="s">
        <v>81</v>
      </c>
      <c r="B5" s="6">
        <v>2.8491</v>
      </c>
      <c r="C5" s="6">
        <v>42.6051</v>
      </c>
      <c r="D5" s="6">
        <v>8.3000000000000001E-3</v>
      </c>
      <c r="E5" s="6">
        <v>55.542400000000001</v>
      </c>
      <c r="F5" s="6">
        <v>0.1356</v>
      </c>
      <c r="G5" s="6">
        <v>1.9800000000000002E-2</v>
      </c>
      <c r="H5" s="6">
        <v>0</v>
      </c>
      <c r="I5" s="6">
        <v>2.0799999999999999E-2</v>
      </c>
      <c r="J5" s="6">
        <v>0.1729</v>
      </c>
      <c r="K5" s="6">
        <v>0</v>
      </c>
      <c r="L5" s="6">
        <v>0.62119999999999997</v>
      </c>
      <c r="M5" s="6">
        <v>101.9753</v>
      </c>
      <c r="N5" s="6">
        <f t="shared" si="0"/>
        <v>-1.1996723576165911</v>
      </c>
      <c r="O5" s="6">
        <f t="shared" si="1"/>
        <v>-1.8729435825105784E-3</v>
      </c>
      <c r="P5" s="6">
        <f t="shared" si="2"/>
        <v>100.7737546988009</v>
      </c>
      <c r="Q5" s="29">
        <v>2125</v>
      </c>
      <c r="R5" s="30">
        <v>997</v>
      </c>
      <c r="S5" s="30">
        <v>752</v>
      </c>
      <c r="T5" s="30">
        <v>1599</v>
      </c>
      <c r="U5" s="30">
        <v>404</v>
      </c>
      <c r="V5" s="30">
        <v>167</v>
      </c>
      <c r="X5" s="30">
        <v>238</v>
      </c>
      <c r="Y5" s="30">
        <v>3179</v>
      </c>
      <c r="AA5" s="30">
        <v>1056</v>
      </c>
      <c r="AC5" s="30">
        <v>0.37780000000000002</v>
      </c>
      <c r="AD5" s="30">
        <v>0.52</v>
      </c>
      <c r="AE5" s="30">
        <v>6.1199999999999997E-2</v>
      </c>
      <c r="AF5" s="30">
        <v>0.91600000000000004</v>
      </c>
      <c r="AG5" s="30">
        <v>3.9100000000000003E-2</v>
      </c>
      <c r="AH5" s="30">
        <v>1.43E-2</v>
      </c>
      <c r="AI5" s="30">
        <v>0</v>
      </c>
      <c r="AJ5" s="30">
        <v>2.0500000000000001E-2</v>
      </c>
      <c r="AK5" s="30">
        <v>0.28160000000000002</v>
      </c>
      <c r="AL5" s="30">
        <v>-1E-4</v>
      </c>
      <c r="AM5" s="30">
        <v>0.1487</v>
      </c>
      <c r="AN5" s="31"/>
    </row>
    <row r="6" spans="1:40" x14ac:dyDescent="0.25">
      <c r="A6" t="s">
        <v>85</v>
      </c>
      <c r="B6" s="6">
        <v>2.5851000000000002</v>
      </c>
      <c r="C6" s="6">
        <v>42.009</v>
      </c>
      <c r="D6" s="6">
        <v>3.0599999999999999E-2</v>
      </c>
      <c r="E6" s="6">
        <v>55.197299999999998</v>
      </c>
      <c r="F6" s="6">
        <v>0.121</v>
      </c>
      <c r="G6" s="6">
        <v>3.15E-2</v>
      </c>
      <c r="H6" s="6">
        <v>0</v>
      </c>
      <c r="I6" s="6">
        <v>5.5800000000000002E-2</v>
      </c>
      <c r="J6" s="6">
        <v>0.17269999999999999</v>
      </c>
      <c r="K6" s="6">
        <v>0.1153</v>
      </c>
      <c r="L6" s="6">
        <v>0.75890000000000002</v>
      </c>
      <c r="M6" s="6">
        <v>101.07729999999999</v>
      </c>
      <c r="N6" s="6">
        <f t="shared" si="0"/>
        <v>-1.0885097089167282</v>
      </c>
      <c r="O6" s="6">
        <f t="shared" si="1"/>
        <v>-6.9050691114245413E-3</v>
      </c>
      <c r="P6" s="6">
        <f t="shared" si="2"/>
        <v>99.981885221971837</v>
      </c>
      <c r="Q6" s="29">
        <v>2172</v>
      </c>
      <c r="R6" s="30">
        <v>989</v>
      </c>
      <c r="S6" s="30">
        <v>755</v>
      </c>
      <c r="T6" s="30">
        <v>1459</v>
      </c>
      <c r="U6" s="30">
        <v>395</v>
      </c>
      <c r="V6" s="30">
        <v>167</v>
      </c>
      <c r="X6" s="30">
        <v>210</v>
      </c>
      <c r="Y6" s="30">
        <v>3175</v>
      </c>
      <c r="Z6" s="30">
        <v>5043</v>
      </c>
      <c r="AA6" s="30">
        <v>1110</v>
      </c>
      <c r="AC6" s="30">
        <v>0.36549999999999999</v>
      </c>
      <c r="AD6" s="30">
        <v>0.51549999999999996</v>
      </c>
      <c r="AE6" s="30">
        <v>6.7699999999999996E-2</v>
      </c>
      <c r="AF6" s="30">
        <v>0.91180000000000005</v>
      </c>
      <c r="AG6" s="30">
        <v>3.7900000000000003E-2</v>
      </c>
      <c r="AH6" s="30">
        <v>1.4500000000000001E-2</v>
      </c>
      <c r="AI6" s="30">
        <v>0</v>
      </c>
      <c r="AJ6" s="30">
        <v>1.9599999999999999E-2</v>
      </c>
      <c r="AK6" s="30">
        <v>0.28120000000000001</v>
      </c>
      <c r="AL6" s="30">
        <v>0.42620000000000002</v>
      </c>
      <c r="AM6" s="30">
        <v>0.16209999999999999</v>
      </c>
      <c r="AN6" s="31"/>
    </row>
    <row r="7" spans="1:40" x14ac:dyDescent="0.25">
      <c r="A7" t="s">
        <v>89</v>
      </c>
      <c r="B7" s="6">
        <v>2.6916000000000002</v>
      </c>
      <c r="C7" s="6">
        <v>43.5854</v>
      </c>
      <c r="D7" s="6">
        <v>0</v>
      </c>
      <c r="E7" s="6">
        <v>54.8095</v>
      </c>
      <c r="F7" s="6">
        <v>4.5400000000000003E-2</v>
      </c>
      <c r="G7" s="6">
        <v>1.9300000000000001E-2</v>
      </c>
      <c r="H7" s="6">
        <v>0</v>
      </c>
      <c r="I7" s="6">
        <v>4.8000000000000001E-2</v>
      </c>
      <c r="J7" s="6">
        <v>0.18629999999999999</v>
      </c>
      <c r="K7" s="6">
        <v>3.3000000000000002E-2</v>
      </c>
      <c r="L7" s="6">
        <v>0.73980000000000001</v>
      </c>
      <c r="M7" s="6">
        <v>102.1583</v>
      </c>
      <c r="N7" s="6">
        <f t="shared" si="0"/>
        <v>-1.1333537319717866</v>
      </c>
      <c r="O7" s="6">
        <f t="shared" si="1"/>
        <v>0</v>
      </c>
      <c r="P7" s="6">
        <f t="shared" si="2"/>
        <v>101.02494626802822</v>
      </c>
      <c r="Q7" s="29">
        <v>2149</v>
      </c>
      <c r="R7" s="30">
        <v>981</v>
      </c>
      <c r="T7" s="30">
        <v>1526</v>
      </c>
      <c r="U7" s="30">
        <v>419</v>
      </c>
      <c r="V7" s="30">
        <v>167</v>
      </c>
      <c r="X7" s="30">
        <v>213</v>
      </c>
      <c r="Y7" s="30">
        <v>3390</v>
      </c>
      <c r="Z7" s="30">
        <v>4654</v>
      </c>
      <c r="AA7" s="30">
        <v>1018</v>
      </c>
      <c r="AC7" s="30">
        <v>0.37019999999999997</v>
      </c>
      <c r="AD7" s="30">
        <v>0.52729999999999999</v>
      </c>
      <c r="AE7" s="30">
        <v>0</v>
      </c>
      <c r="AF7" s="30">
        <v>0.90939999999999999</v>
      </c>
      <c r="AG7" s="30">
        <v>3.6700000000000003E-2</v>
      </c>
      <c r="AH7" s="30">
        <v>1.4200000000000001E-2</v>
      </c>
      <c r="AI7" s="30">
        <v>0</v>
      </c>
      <c r="AJ7" s="30">
        <v>1.95E-2</v>
      </c>
      <c r="AK7" s="30">
        <v>0.29980000000000001</v>
      </c>
      <c r="AL7" s="30">
        <v>0.38490000000000002</v>
      </c>
      <c r="AM7" s="30">
        <v>0.15629999999999999</v>
      </c>
      <c r="AN7" s="31"/>
    </row>
    <row r="8" spans="1:40" x14ac:dyDescent="0.25">
      <c r="A8" t="s">
        <v>94</v>
      </c>
      <c r="B8" s="6">
        <v>3.0188999999999999</v>
      </c>
      <c r="C8" s="6">
        <v>42.5443</v>
      </c>
      <c r="D8" s="6">
        <v>0</v>
      </c>
      <c r="E8" s="6">
        <v>55.6492</v>
      </c>
      <c r="F8" s="6">
        <v>0.1399</v>
      </c>
      <c r="G8" s="6">
        <v>6.5000000000000002E-2</v>
      </c>
      <c r="H8" s="6">
        <v>2.92E-2</v>
      </c>
      <c r="I8" s="6">
        <v>5.21E-2</v>
      </c>
      <c r="J8" s="6">
        <v>6.6400000000000001E-2</v>
      </c>
      <c r="K8" s="6">
        <v>0.29659999999999997</v>
      </c>
      <c r="L8" s="6">
        <v>0.74429999999999996</v>
      </c>
      <c r="M8" s="6">
        <v>102.60590000000001</v>
      </c>
      <c r="N8" s="6">
        <f t="shared" si="0"/>
        <v>-1.2711701521212757</v>
      </c>
      <c r="O8" s="6">
        <f t="shared" si="1"/>
        <v>0</v>
      </c>
      <c r="P8" s="6">
        <f t="shared" si="2"/>
        <v>101.33472984787873</v>
      </c>
      <c r="Q8" s="29">
        <v>2187</v>
      </c>
      <c r="R8" s="30">
        <v>988</v>
      </c>
      <c r="T8" s="30">
        <v>1502</v>
      </c>
      <c r="U8" s="30">
        <v>410</v>
      </c>
      <c r="V8" s="30">
        <v>165</v>
      </c>
      <c r="W8" s="30">
        <v>182</v>
      </c>
      <c r="X8" s="30">
        <v>221</v>
      </c>
      <c r="Y8" s="30">
        <v>3385</v>
      </c>
      <c r="Z8" s="30">
        <v>4507</v>
      </c>
      <c r="AA8" s="30">
        <v>1233</v>
      </c>
      <c r="AC8" s="30">
        <v>0.38869999999999999</v>
      </c>
      <c r="AD8" s="30">
        <v>0.51959999999999995</v>
      </c>
      <c r="AE8" s="30">
        <v>-1E-4</v>
      </c>
      <c r="AF8" s="30">
        <v>0.91559999999999997</v>
      </c>
      <c r="AG8" s="30">
        <v>3.9699999999999999E-2</v>
      </c>
      <c r="AH8" s="30">
        <v>1.49E-2</v>
      </c>
      <c r="AI8" s="30">
        <v>1.54E-2</v>
      </c>
      <c r="AJ8" s="30">
        <v>2.0299999999999999E-2</v>
      </c>
      <c r="AK8" s="30">
        <v>0.28460000000000002</v>
      </c>
      <c r="AL8" s="30">
        <v>0.40310000000000001</v>
      </c>
      <c r="AM8" s="30">
        <v>0.16700000000000001</v>
      </c>
      <c r="AN8" s="31"/>
    </row>
    <row r="9" spans="1:40" x14ac:dyDescent="0.25">
      <c r="A9" t="s">
        <v>95</v>
      </c>
      <c r="B9" s="6">
        <v>2.4689999999999999</v>
      </c>
      <c r="C9" s="6">
        <v>42.985599999999998</v>
      </c>
      <c r="D9" s="6">
        <v>2.6700000000000002E-2</v>
      </c>
      <c r="E9" s="6">
        <v>55.947000000000003</v>
      </c>
      <c r="F9" s="6">
        <v>0.1507</v>
      </c>
      <c r="G9" s="6">
        <v>3.61E-2</v>
      </c>
      <c r="H9" s="6">
        <v>0</v>
      </c>
      <c r="I9" s="6">
        <v>9.2999999999999992E-3</v>
      </c>
      <c r="J9" s="6">
        <v>0.1862</v>
      </c>
      <c r="K9" s="6">
        <v>0.13189999999999999</v>
      </c>
      <c r="L9" s="6">
        <v>0.68359999999999999</v>
      </c>
      <c r="M9" s="6">
        <v>102.62609999999999</v>
      </c>
      <c r="N9" s="6">
        <f t="shared" si="0"/>
        <v>-1.0396234077271291</v>
      </c>
      <c r="O9" s="6">
        <f t="shared" si="1"/>
        <v>-6.0250112834978843E-3</v>
      </c>
      <c r="P9" s="6">
        <f t="shared" si="2"/>
        <v>101.58045158098936</v>
      </c>
      <c r="Q9" s="29">
        <v>2176</v>
      </c>
      <c r="R9" s="30">
        <v>1006</v>
      </c>
      <c r="S9" s="30">
        <v>759</v>
      </c>
      <c r="T9" s="30">
        <v>1495</v>
      </c>
      <c r="U9" s="30">
        <v>411</v>
      </c>
      <c r="V9" s="30">
        <v>166</v>
      </c>
      <c r="X9" s="30">
        <v>231</v>
      </c>
      <c r="Y9" s="30">
        <v>3388</v>
      </c>
      <c r="Z9" s="30">
        <v>4605</v>
      </c>
      <c r="AA9" s="30">
        <v>1196</v>
      </c>
      <c r="AC9" s="30">
        <v>0.35930000000000001</v>
      </c>
      <c r="AD9" s="30">
        <v>0.52310000000000001</v>
      </c>
      <c r="AE9" s="30">
        <v>6.6900000000000001E-2</v>
      </c>
      <c r="AF9" s="30">
        <v>0.91790000000000005</v>
      </c>
      <c r="AG9" s="30">
        <v>4.02E-2</v>
      </c>
      <c r="AH9" s="30">
        <v>1.44E-2</v>
      </c>
      <c r="AI9" s="30">
        <v>0</v>
      </c>
      <c r="AJ9" s="30">
        <v>1.95E-2</v>
      </c>
      <c r="AK9" s="30">
        <v>0.29959999999999998</v>
      </c>
      <c r="AL9" s="30">
        <v>0.39219999999999999</v>
      </c>
      <c r="AM9" s="30">
        <v>0.16059999999999999</v>
      </c>
      <c r="AN9" s="31"/>
    </row>
    <row r="10" spans="1:40" x14ac:dyDescent="0.25">
      <c r="A10" t="s">
        <v>96</v>
      </c>
      <c r="B10" s="6">
        <v>2.4544999999999999</v>
      </c>
      <c r="C10" s="6">
        <v>42.835099999999997</v>
      </c>
      <c r="D10" s="6">
        <v>0</v>
      </c>
      <c r="E10" s="6">
        <v>55.14</v>
      </c>
      <c r="F10" s="6">
        <v>0.20530000000000001</v>
      </c>
      <c r="G10" s="6">
        <v>3.6999999999999998E-2</v>
      </c>
      <c r="H10" s="6">
        <v>0</v>
      </c>
      <c r="I10" s="6">
        <v>1.23E-2</v>
      </c>
      <c r="J10" s="6">
        <v>0.13289999999999999</v>
      </c>
      <c r="K10" s="6">
        <v>3.3000000000000002E-2</v>
      </c>
      <c r="L10" s="6">
        <v>0.73740000000000006</v>
      </c>
      <c r="M10" s="6">
        <v>101.5874</v>
      </c>
      <c r="N10" s="6">
        <f t="shared" si="0"/>
        <v>-1.0335178834614169</v>
      </c>
      <c r="O10" s="6">
        <f t="shared" si="1"/>
        <v>0</v>
      </c>
      <c r="P10" s="6">
        <f t="shared" si="2"/>
        <v>100.55388211653859</v>
      </c>
      <c r="Q10" s="29">
        <v>2133</v>
      </c>
      <c r="R10" s="30">
        <v>973</v>
      </c>
      <c r="T10" s="30">
        <v>1599</v>
      </c>
      <c r="U10" s="30">
        <v>393</v>
      </c>
      <c r="V10" s="30">
        <v>166</v>
      </c>
      <c r="X10" s="30">
        <v>233</v>
      </c>
      <c r="Y10" s="30">
        <v>3425</v>
      </c>
      <c r="Z10" s="30">
        <v>4507</v>
      </c>
      <c r="AA10" s="30">
        <v>1119</v>
      </c>
      <c r="AC10" s="30">
        <v>0.35670000000000002</v>
      </c>
      <c r="AD10" s="30">
        <v>0.52159999999999995</v>
      </c>
      <c r="AE10" s="30">
        <v>0</v>
      </c>
      <c r="AF10" s="30">
        <v>0.91300000000000003</v>
      </c>
      <c r="AG10" s="30">
        <v>4.1000000000000002E-2</v>
      </c>
      <c r="AH10" s="30">
        <v>1.4500000000000001E-2</v>
      </c>
      <c r="AI10" s="30">
        <v>0</v>
      </c>
      <c r="AJ10" s="30">
        <v>1.9699999999999999E-2</v>
      </c>
      <c r="AK10" s="30">
        <v>0.29609999999999997</v>
      </c>
      <c r="AL10" s="30">
        <v>0.3725</v>
      </c>
      <c r="AM10" s="30">
        <v>0.1608</v>
      </c>
      <c r="AN10" s="31"/>
    </row>
    <row r="11" spans="1:40" x14ac:dyDescent="0.25">
      <c r="A11" t="s">
        <v>101</v>
      </c>
      <c r="B11" s="6">
        <v>2.6738</v>
      </c>
      <c r="C11" s="6">
        <v>42.492899999999999</v>
      </c>
      <c r="D11" s="6">
        <v>6.1199999999999997E-2</v>
      </c>
      <c r="E11" s="6">
        <v>54.6965</v>
      </c>
      <c r="F11" s="6">
        <v>0.13300000000000001</v>
      </c>
      <c r="G11" s="6">
        <v>9.1999999999999998E-3</v>
      </c>
      <c r="H11" s="6">
        <v>0</v>
      </c>
      <c r="I11" s="6">
        <v>5.0500000000000003E-2</v>
      </c>
      <c r="J11" s="6">
        <v>0</v>
      </c>
      <c r="K11" s="6">
        <v>0</v>
      </c>
      <c r="L11" s="6">
        <v>0.81720000000000004</v>
      </c>
      <c r="M11" s="6">
        <v>100.9345</v>
      </c>
      <c r="N11" s="6">
        <f t="shared" si="0"/>
        <v>-1.125858674597326</v>
      </c>
      <c r="O11" s="6">
        <f t="shared" si="1"/>
        <v>-1.3810138222849083E-2</v>
      </c>
      <c r="P11" s="6">
        <f t="shared" si="2"/>
        <v>99.794831187179824</v>
      </c>
      <c r="Q11" s="29">
        <v>2156</v>
      </c>
      <c r="R11" s="30">
        <v>987</v>
      </c>
      <c r="S11" s="30">
        <v>780</v>
      </c>
      <c r="T11" s="30">
        <v>1596</v>
      </c>
      <c r="U11" s="30">
        <v>415</v>
      </c>
      <c r="V11" s="30">
        <v>173</v>
      </c>
      <c r="X11" s="30">
        <v>218</v>
      </c>
      <c r="AA11" s="30">
        <v>1075</v>
      </c>
      <c r="AC11" s="30">
        <v>0.3695</v>
      </c>
      <c r="AD11" s="30">
        <v>0.51919999999999999</v>
      </c>
      <c r="AE11" s="30">
        <v>7.7100000000000002E-2</v>
      </c>
      <c r="AF11" s="30">
        <v>0.90959999999999996</v>
      </c>
      <c r="AG11" s="30">
        <v>3.9800000000000002E-2</v>
      </c>
      <c r="AH11" s="30">
        <v>1.4500000000000001E-2</v>
      </c>
      <c r="AI11" s="30">
        <v>0</v>
      </c>
      <c r="AJ11" s="30">
        <v>0.02</v>
      </c>
      <c r="AK11" s="30">
        <v>0</v>
      </c>
      <c r="AL11" s="30">
        <v>-2.9999999999999997E-4</v>
      </c>
      <c r="AM11" s="30">
        <v>0.16489999999999999</v>
      </c>
      <c r="AN11" s="31"/>
    </row>
    <row r="12" spans="1:40" x14ac:dyDescent="0.25">
      <c r="A12" t="s">
        <v>102</v>
      </c>
      <c r="B12" s="6">
        <v>2.2965</v>
      </c>
      <c r="C12" s="6">
        <v>36.1693</v>
      </c>
      <c r="D12" s="6">
        <v>0.12509999999999999</v>
      </c>
      <c r="E12" s="6">
        <v>50.619</v>
      </c>
      <c r="F12" s="6">
        <v>0.1555</v>
      </c>
      <c r="G12" s="6">
        <v>2.4500000000000001E-2</v>
      </c>
      <c r="H12" s="6">
        <v>0</v>
      </c>
      <c r="I12" s="6">
        <v>5.2600000000000001E-2</v>
      </c>
      <c r="J12" s="6">
        <v>0</v>
      </c>
      <c r="K12" s="6">
        <v>0</v>
      </c>
      <c r="L12" s="6">
        <v>0.73060000000000003</v>
      </c>
      <c r="M12" s="6">
        <v>90.173100000000005</v>
      </c>
      <c r="N12" s="6">
        <f t="shared" si="0"/>
        <v>-0.96698872249710488</v>
      </c>
      <c r="O12" s="6">
        <f t="shared" si="1"/>
        <v>-2.8229547249647387E-2</v>
      </c>
      <c r="P12" s="6">
        <f t="shared" si="2"/>
        <v>89.177881730253247</v>
      </c>
      <c r="Q12" s="29">
        <v>2139</v>
      </c>
      <c r="R12" s="30">
        <v>959</v>
      </c>
      <c r="S12" s="30">
        <v>766</v>
      </c>
      <c r="T12" s="30">
        <v>1572</v>
      </c>
      <c r="U12" s="30">
        <v>381</v>
      </c>
      <c r="V12" s="30">
        <v>168</v>
      </c>
      <c r="X12" s="30">
        <v>229</v>
      </c>
      <c r="AA12" s="30">
        <v>1110</v>
      </c>
      <c r="AC12" s="30">
        <v>0.3483</v>
      </c>
      <c r="AD12" s="30">
        <v>0.47</v>
      </c>
      <c r="AE12" s="30">
        <v>0.09</v>
      </c>
      <c r="AF12" s="30">
        <v>0.87690000000000001</v>
      </c>
      <c r="AG12" s="30">
        <v>3.8300000000000001E-2</v>
      </c>
      <c r="AH12" s="30">
        <v>1.44E-2</v>
      </c>
      <c r="AI12" s="30">
        <v>0</v>
      </c>
      <c r="AJ12" s="30">
        <v>2.0899999999999998E-2</v>
      </c>
      <c r="AK12" s="30">
        <v>-1E-4</v>
      </c>
      <c r="AL12" s="30">
        <v>-2.9999999999999997E-4</v>
      </c>
      <c r="AM12" s="30">
        <v>0.15989999999999999</v>
      </c>
      <c r="AN12" s="31"/>
    </row>
    <row r="13" spans="1:40" x14ac:dyDescent="0.25">
      <c r="A13" t="s">
        <v>106</v>
      </c>
      <c r="B13" s="6">
        <v>2.4592999999999998</v>
      </c>
      <c r="C13" s="6">
        <v>42.177700000000002</v>
      </c>
      <c r="D13" s="6">
        <v>0</v>
      </c>
      <c r="E13" s="6">
        <v>55.764899999999997</v>
      </c>
      <c r="F13" s="6">
        <v>0.129</v>
      </c>
      <c r="G13" s="6">
        <v>3.0599999999999999E-2</v>
      </c>
      <c r="H13" s="6">
        <v>0</v>
      </c>
      <c r="I13" s="6">
        <v>3.7600000000000001E-2</v>
      </c>
      <c r="J13" s="6">
        <v>9.2999999999999999E-2</v>
      </c>
      <c r="K13" s="6">
        <v>0.23080000000000001</v>
      </c>
      <c r="L13" s="6">
        <v>0.73680000000000001</v>
      </c>
      <c r="M13" s="6">
        <v>101.6597</v>
      </c>
      <c r="N13" s="6">
        <f t="shared" si="0"/>
        <v>-1.0355390225286871</v>
      </c>
      <c r="O13" s="6">
        <f t="shared" si="1"/>
        <v>0</v>
      </c>
      <c r="P13" s="6">
        <f t="shared" si="2"/>
        <v>100.62416097747132</v>
      </c>
      <c r="Q13" s="29">
        <v>2106</v>
      </c>
      <c r="R13" s="30">
        <v>986</v>
      </c>
      <c r="T13" s="30">
        <v>1475</v>
      </c>
      <c r="U13" s="30">
        <v>407</v>
      </c>
      <c r="V13" s="30">
        <v>169</v>
      </c>
      <c r="X13" s="30">
        <v>204</v>
      </c>
      <c r="Y13" s="30">
        <v>3467</v>
      </c>
      <c r="Z13" s="30">
        <v>4413</v>
      </c>
      <c r="AA13" s="30">
        <v>1027</v>
      </c>
      <c r="AC13" s="30">
        <v>0.35580000000000001</v>
      </c>
      <c r="AD13" s="30">
        <v>0.51659999999999995</v>
      </c>
      <c r="AE13" s="30">
        <v>-1E-4</v>
      </c>
      <c r="AF13" s="30">
        <v>0.91610000000000003</v>
      </c>
      <c r="AG13" s="30">
        <v>3.9100000000000003E-2</v>
      </c>
      <c r="AH13" s="30">
        <v>1.46E-2</v>
      </c>
      <c r="AI13" s="30">
        <v>0</v>
      </c>
      <c r="AJ13" s="30">
        <v>1.84E-2</v>
      </c>
      <c r="AK13" s="30">
        <v>0.29459999999999997</v>
      </c>
      <c r="AL13" s="30">
        <v>0.38829999999999998</v>
      </c>
      <c r="AM13" s="30">
        <v>0.1565</v>
      </c>
      <c r="AN13" s="31"/>
    </row>
    <row r="14" spans="1:40" x14ac:dyDescent="0.25">
      <c r="A14" t="s">
        <v>109</v>
      </c>
      <c r="B14" s="6">
        <v>3.1585999999999999</v>
      </c>
      <c r="C14" s="6">
        <v>42.395699999999998</v>
      </c>
      <c r="D14" s="6">
        <v>1.0699999999999999E-2</v>
      </c>
      <c r="E14" s="6">
        <v>55.6096</v>
      </c>
      <c r="F14" s="6">
        <v>0.29039999999999999</v>
      </c>
      <c r="G14" s="6">
        <v>8.0199999999999994E-2</v>
      </c>
      <c r="H14" s="6">
        <v>0</v>
      </c>
      <c r="I14" s="6">
        <v>4.6100000000000002E-2</v>
      </c>
      <c r="J14" s="6">
        <v>3.9699999999999999E-2</v>
      </c>
      <c r="K14" s="6">
        <v>6.5699999999999995E-2</v>
      </c>
      <c r="L14" s="6">
        <v>0.70350000000000001</v>
      </c>
      <c r="M14" s="6">
        <v>102.4003</v>
      </c>
      <c r="N14" s="6">
        <f t="shared" si="0"/>
        <v>-1.3299937203916201</v>
      </c>
      <c r="O14" s="6">
        <f t="shared" si="1"/>
        <v>-2.4145176304654439E-3</v>
      </c>
      <c r="P14" s="6">
        <f t="shared" si="2"/>
        <v>101.06789176197792</v>
      </c>
      <c r="Q14" s="29">
        <v>2071</v>
      </c>
      <c r="R14" s="30">
        <v>990</v>
      </c>
      <c r="S14" s="30">
        <v>744</v>
      </c>
      <c r="T14" s="30">
        <v>1505</v>
      </c>
      <c r="U14" s="30">
        <v>380</v>
      </c>
      <c r="V14" s="30">
        <v>166</v>
      </c>
      <c r="X14" s="30">
        <v>227</v>
      </c>
      <c r="Y14" s="30">
        <v>3755</v>
      </c>
      <c r="Z14" s="30">
        <v>4852</v>
      </c>
      <c r="AA14" s="30">
        <v>1146</v>
      </c>
      <c r="AC14" s="30">
        <v>0.39150000000000001</v>
      </c>
      <c r="AD14" s="30">
        <v>0.51839999999999997</v>
      </c>
      <c r="AE14" s="30">
        <v>6.13E-2</v>
      </c>
      <c r="AF14" s="30">
        <v>0.91539999999999999</v>
      </c>
      <c r="AG14" s="30">
        <v>4.3200000000000002E-2</v>
      </c>
      <c r="AH14" s="30">
        <v>1.52E-2</v>
      </c>
      <c r="AI14" s="30">
        <v>0</v>
      </c>
      <c r="AJ14" s="30">
        <v>2.0500000000000001E-2</v>
      </c>
      <c r="AK14" s="30">
        <v>0.31209999999999999</v>
      </c>
      <c r="AL14" s="30">
        <v>0.40510000000000002</v>
      </c>
      <c r="AM14" s="30">
        <v>0.15939999999999999</v>
      </c>
      <c r="AN14" s="31"/>
    </row>
    <row r="15" spans="1:40" x14ac:dyDescent="0.25">
      <c r="A15" t="s">
        <v>110</v>
      </c>
      <c r="B15" s="6">
        <v>2.7486999999999999</v>
      </c>
      <c r="C15" s="6">
        <v>42.773499999999999</v>
      </c>
      <c r="D15" s="6">
        <v>3.2000000000000001E-2</v>
      </c>
      <c r="E15" s="6">
        <v>55.334200000000003</v>
      </c>
      <c r="F15" s="6">
        <v>0.12809999999999999</v>
      </c>
      <c r="G15" s="6">
        <v>2.6599999999999999E-2</v>
      </c>
      <c r="H15" s="6">
        <v>0</v>
      </c>
      <c r="I15" s="6">
        <v>4.9399999999999999E-2</v>
      </c>
      <c r="J15" s="6">
        <v>0</v>
      </c>
      <c r="K15" s="6">
        <v>0.27850000000000003</v>
      </c>
      <c r="L15" s="6">
        <v>0.88919999999999999</v>
      </c>
      <c r="M15" s="6">
        <v>102.2603</v>
      </c>
      <c r="N15" s="6">
        <f t="shared" si="0"/>
        <v>-1.1573968654595219</v>
      </c>
      <c r="O15" s="6">
        <f t="shared" si="1"/>
        <v>-7.2209873060648791E-3</v>
      </c>
      <c r="P15" s="6">
        <f t="shared" si="2"/>
        <v>101.09568214723441</v>
      </c>
      <c r="Q15" s="29">
        <v>2182</v>
      </c>
      <c r="R15" s="30">
        <v>984</v>
      </c>
      <c r="S15" s="30">
        <v>690</v>
      </c>
      <c r="T15" s="30">
        <v>1466</v>
      </c>
      <c r="U15" s="30">
        <v>418</v>
      </c>
      <c r="V15" s="30">
        <v>163</v>
      </c>
      <c r="X15" s="30">
        <v>233</v>
      </c>
      <c r="Z15" s="30">
        <v>4189</v>
      </c>
      <c r="AA15" s="30">
        <v>991</v>
      </c>
      <c r="AC15" s="30">
        <v>0.37419999999999998</v>
      </c>
      <c r="AD15" s="30">
        <v>0.5212</v>
      </c>
      <c r="AE15" s="30">
        <v>6.3100000000000003E-2</v>
      </c>
      <c r="AF15" s="30">
        <v>0.91249999999999998</v>
      </c>
      <c r="AG15" s="30">
        <v>3.9800000000000002E-2</v>
      </c>
      <c r="AH15" s="30">
        <v>1.4E-2</v>
      </c>
      <c r="AI15" s="30">
        <v>0</v>
      </c>
      <c r="AJ15" s="30">
        <v>2.1100000000000001E-2</v>
      </c>
      <c r="AK15" s="30">
        <v>-2.9999999999999997E-4</v>
      </c>
      <c r="AL15" s="30">
        <v>0.37630000000000002</v>
      </c>
      <c r="AM15" s="30">
        <v>0.1663</v>
      </c>
      <c r="AN15" s="31"/>
    </row>
    <row r="16" spans="1:40" x14ac:dyDescent="0.25">
      <c r="A16" t="s">
        <v>111</v>
      </c>
      <c r="B16" s="6">
        <v>2.5312999999999999</v>
      </c>
      <c r="C16" s="6">
        <v>41.903599999999997</v>
      </c>
      <c r="D16" s="6">
        <v>1.32E-2</v>
      </c>
      <c r="E16" s="6">
        <v>55.402500000000003</v>
      </c>
      <c r="F16" s="6">
        <v>0.21049999999999999</v>
      </c>
      <c r="G16" s="6">
        <v>6.4000000000000001E-2</v>
      </c>
      <c r="H16" s="6">
        <v>2.4500000000000001E-2</v>
      </c>
      <c r="I16" s="6">
        <v>1.14E-2</v>
      </c>
      <c r="J16" s="6">
        <v>6.6100000000000006E-2</v>
      </c>
      <c r="K16" s="6">
        <v>1.6400000000000001E-2</v>
      </c>
      <c r="L16" s="6">
        <v>0.82909999999999995</v>
      </c>
      <c r="M16" s="6">
        <v>101.0724</v>
      </c>
      <c r="N16" s="6">
        <f t="shared" si="0"/>
        <v>-1.0658561085377407</v>
      </c>
      <c r="O16" s="6">
        <f t="shared" si="1"/>
        <v>-2.9786572637517631E-3</v>
      </c>
      <c r="P16" s="6">
        <f t="shared" si="2"/>
        <v>100.0035652341985</v>
      </c>
      <c r="Q16" s="29">
        <v>2103</v>
      </c>
      <c r="R16" s="30">
        <v>988</v>
      </c>
      <c r="S16" s="30">
        <v>695</v>
      </c>
      <c r="T16" s="30">
        <v>1547</v>
      </c>
      <c r="U16" s="30">
        <v>377</v>
      </c>
      <c r="V16" s="30">
        <v>170</v>
      </c>
      <c r="W16" s="30">
        <v>182</v>
      </c>
      <c r="X16" s="30">
        <v>238</v>
      </c>
      <c r="Y16" s="30">
        <v>3640</v>
      </c>
      <c r="Z16" s="30">
        <v>4341</v>
      </c>
      <c r="AA16" s="30">
        <v>1029</v>
      </c>
      <c r="AC16" s="30">
        <v>0.35970000000000002</v>
      </c>
      <c r="AD16" s="30">
        <v>0.51470000000000005</v>
      </c>
      <c r="AE16" s="30">
        <v>5.7799999999999997E-2</v>
      </c>
      <c r="AF16" s="30">
        <v>0.91449999999999998</v>
      </c>
      <c r="AG16" s="30">
        <v>4.0099999999999997E-2</v>
      </c>
      <c r="AH16" s="30">
        <v>1.5299999999999999E-2</v>
      </c>
      <c r="AI16" s="30">
        <v>1.54E-2</v>
      </c>
      <c r="AJ16" s="30">
        <v>2.01E-2</v>
      </c>
      <c r="AK16" s="30">
        <v>0.30559999999999998</v>
      </c>
      <c r="AL16" s="30">
        <v>0.35659999999999997</v>
      </c>
      <c r="AM16" s="30">
        <v>0.16339999999999999</v>
      </c>
      <c r="AN16" s="31"/>
    </row>
    <row r="17" spans="1:40" x14ac:dyDescent="0.25">
      <c r="A17" t="s">
        <v>115</v>
      </c>
      <c r="B17" s="6">
        <v>2.7902999999999998</v>
      </c>
      <c r="C17" s="6">
        <v>41.717300000000002</v>
      </c>
      <c r="D17" s="6">
        <v>3.5099999999999999E-2</v>
      </c>
      <c r="E17" s="6">
        <v>55.397599999999997</v>
      </c>
      <c r="F17" s="6">
        <v>0.14149999999999999</v>
      </c>
      <c r="G17" s="6">
        <v>3.1399999999999997E-2</v>
      </c>
      <c r="H17" s="6">
        <v>0</v>
      </c>
      <c r="I17" s="6">
        <v>3.5799999999999998E-2</v>
      </c>
      <c r="J17" s="6">
        <v>0</v>
      </c>
      <c r="K17" s="6">
        <v>0</v>
      </c>
      <c r="L17" s="6">
        <v>0.747</v>
      </c>
      <c r="M17" s="6">
        <v>100.8959</v>
      </c>
      <c r="N17" s="6">
        <f t="shared" si="0"/>
        <v>-1.1749134040425306</v>
      </c>
      <c r="O17" s="6">
        <f t="shared" si="1"/>
        <v>-7.9205204513399154E-3</v>
      </c>
      <c r="P17" s="6">
        <f t="shared" si="2"/>
        <v>99.713066075506134</v>
      </c>
      <c r="Q17" s="29">
        <v>2185</v>
      </c>
      <c r="R17" s="30">
        <v>960</v>
      </c>
      <c r="S17" s="30">
        <v>755</v>
      </c>
      <c r="T17" s="30">
        <v>1498</v>
      </c>
      <c r="U17" s="30">
        <v>405</v>
      </c>
      <c r="V17" s="30">
        <v>167</v>
      </c>
      <c r="X17" s="30">
        <v>227</v>
      </c>
      <c r="Y17" s="30" t="s">
        <v>116</v>
      </c>
      <c r="AA17" s="30">
        <v>1102</v>
      </c>
      <c r="AC17" s="30">
        <v>0.377</v>
      </c>
      <c r="AD17" s="30">
        <v>0.51280000000000003</v>
      </c>
      <c r="AE17" s="30">
        <v>6.8900000000000003E-2</v>
      </c>
      <c r="AF17" s="30">
        <v>0.91369999999999996</v>
      </c>
      <c r="AG17" s="30">
        <v>3.9399999999999998E-2</v>
      </c>
      <c r="AH17" s="30">
        <v>1.4500000000000001E-2</v>
      </c>
      <c r="AI17" s="30">
        <v>0</v>
      </c>
      <c r="AJ17" s="30">
        <v>2.0199999999999999E-2</v>
      </c>
      <c r="AK17" s="30">
        <v>0</v>
      </c>
      <c r="AL17" s="30">
        <v>0</v>
      </c>
      <c r="AM17" s="30">
        <v>0.16070000000000001</v>
      </c>
      <c r="AN17" s="31"/>
    </row>
    <row r="18" spans="1:40" x14ac:dyDescent="0.25">
      <c r="A18" t="s">
        <v>117</v>
      </c>
      <c r="B18" s="6">
        <v>2.7913000000000001</v>
      </c>
      <c r="C18" s="6">
        <v>42.716999999999999</v>
      </c>
      <c r="D18" s="6">
        <v>0</v>
      </c>
      <c r="E18" s="6">
        <v>55.524000000000001</v>
      </c>
      <c r="F18" s="6">
        <v>4.8399999999999999E-2</v>
      </c>
      <c r="G18" s="6">
        <v>2.2800000000000001E-2</v>
      </c>
      <c r="H18" s="6">
        <v>0</v>
      </c>
      <c r="I18" s="6">
        <v>6.1600000000000002E-2</v>
      </c>
      <c r="J18" s="6">
        <v>0</v>
      </c>
      <c r="K18" s="6">
        <v>0</v>
      </c>
      <c r="L18" s="6">
        <v>0.6633</v>
      </c>
      <c r="M18" s="6">
        <v>101.8283</v>
      </c>
      <c r="N18" s="6">
        <f t="shared" si="0"/>
        <v>-1.1753344746815455</v>
      </c>
      <c r="O18" s="6">
        <f t="shared" si="1"/>
        <v>0</v>
      </c>
      <c r="P18" s="6">
        <f t="shared" si="2"/>
        <v>100.65296552531845</v>
      </c>
      <c r="Q18" s="29">
        <v>2116</v>
      </c>
      <c r="R18" s="30">
        <v>979</v>
      </c>
      <c r="T18" s="30">
        <v>1525</v>
      </c>
      <c r="U18" s="30">
        <v>424</v>
      </c>
      <c r="V18" s="30">
        <v>161</v>
      </c>
      <c r="X18" s="30">
        <v>211</v>
      </c>
      <c r="AA18" s="30">
        <v>1064</v>
      </c>
      <c r="AC18" s="30">
        <v>0.37419999999999998</v>
      </c>
      <c r="AD18" s="30">
        <v>0.52049999999999996</v>
      </c>
      <c r="AE18" s="30">
        <v>0</v>
      </c>
      <c r="AF18" s="30">
        <v>0.91459999999999997</v>
      </c>
      <c r="AG18" s="30">
        <v>3.7199999999999997E-2</v>
      </c>
      <c r="AH18" s="30">
        <v>1.38E-2</v>
      </c>
      <c r="AI18" s="30">
        <v>0</v>
      </c>
      <c r="AJ18" s="30">
        <v>1.9900000000000001E-2</v>
      </c>
      <c r="AK18" s="30">
        <v>0</v>
      </c>
      <c r="AL18" s="30">
        <v>-1E-4</v>
      </c>
      <c r="AM18" s="30">
        <v>0.15240000000000001</v>
      </c>
      <c r="AN18" s="31"/>
    </row>
    <row r="19" spans="1:40" x14ac:dyDescent="0.25">
      <c r="A19" t="s">
        <v>118</v>
      </c>
      <c r="B19" s="6">
        <v>3.4133</v>
      </c>
      <c r="C19" s="6">
        <v>42.544899999999998</v>
      </c>
      <c r="D19" s="6">
        <v>0</v>
      </c>
      <c r="E19" s="6">
        <v>56.187100000000001</v>
      </c>
      <c r="F19" s="6">
        <v>7.0300000000000001E-2</v>
      </c>
      <c r="G19" s="6">
        <v>1.72E-2</v>
      </c>
      <c r="H19" s="6">
        <v>0</v>
      </c>
      <c r="I19" s="6">
        <v>4.3999999999999997E-2</v>
      </c>
      <c r="J19" s="6">
        <v>0</v>
      </c>
      <c r="K19" s="6">
        <v>0.2802</v>
      </c>
      <c r="L19" s="6">
        <v>0.4733</v>
      </c>
      <c r="M19" s="6">
        <v>103.0305</v>
      </c>
      <c r="N19" s="6">
        <f t="shared" si="0"/>
        <v>-1.4372404121486473</v>
      </c>
      <c r="O19" s="6">
        <f t="shared" si="1"/>
        <v>0</v>
      </c>
      <c r="P19" s="6">
        <f t="shared" si="2"/>
        <v>101.59325958785135</v>
      </c>
      <c r="Q19" s="29">
        <v>2046</v>
      </c>
      <c r="R19" s="30">
        <v>987</v>
      </c>
      <c r="T19" s="30">
        <v>1472</v>
      </c>
      <c r="U19" s="30">
        <v>380</v>
      </c>
      <c r="V19" s="30">
        <v>167</v>
      </c>
      <c r="X19" s="30">
        <v>216</v>
      </c>
      <c r="Z19" s="30">
        <v>4555</v>
      </c>
      <c r="AA19" s="30">
        <v>1282</v>
      </c>
      <c r="AC19" s="30">
        <v>0.40350000000000003</v>
      </c>
      <c r="AD19" s="30">
        <v>0.51939999999999997</v>
      </c>
      <c r="AE19" s="30">
        <v>0</v>
      </c>
      <c r="AF19" s="30">
        <v>0.91949999999999998</v>
      </c>
      <c r="AG19" s="30">
        <v>3.4700000000000002E-2</v>
      </c>
      <c r="AH19" s="30">
        <v>1.4200000000000001E-2</v>
      </c>
      <c r="AI19" s="30">
        <v>0</v>
      </c>
      <c r="AJ19" s="30">
        <v>1.9599999999999999E-2</v>
      </c>
      <c r="AK19" s="30">
        <v>0</v>
      </c>
      <c r="AL19" s="30">
        <v>0.40500000000000003</v>
      </c>
      <c r="AM19" s="30">
        <v>0.1489</v>
      </c>
      <c r="AN19" s="31"/>
    </row>
    <row r="20" spans="1:40" x14ac:dyDescent="0.25">
      <c r="A20" t="s">
        <v>122</v>
      </c>
      <c r="B20" s="6">
        <v>2.8048999999999999</v>
      </c>
      <c r="C20" s="6">
        <v>42.929200000000002</v>
      </c>
      <c r="D20" s="6">
        <v>1.6999999999999999E-3</v>
      </c>
      <c r="E20" s="6">
        <v>55.573500000000003</v>
      </c>
      <c r="F20" s="6">
        <v>8.6499999999999994E-2</v>
      </c>
      <c r="G20" s="6">
        <v>2.1399999999999999E-2</v>
      </c>
      <c r="H20" s="6">
        <v>0</v>
      </c>
      <c r="I20" s="6">
        <v>5.1999999999999998E-2</v>
      </c>
      <c r="J20" s="6">
        <v>0</v>
      </c>
      <c r="K20" s="6">
        <v>6.6000000000000003E-2</v>
      </c>
      <c r="L20" s="6">
        <v>0.69669999999999999</v>
      </c>
      <c r="M20" s="6">
        <v>102.232</v>
      </c>
      <c r="N20" s="6">
        <f t="shared" si="0"/>
        <v>-1.1810610353721442</v>
      </c>
      <c r="O20" s="6">
        <f t="shared" si="1"/>
        <v>-3.8361495063469672E-4</v>
      </c>
      <c r="P20" s="6">
        <f t="shared" si="2"/>
        <v>101.05055534967723</v>
      </c>
      <c r="Q20" s="29">
        <v>2137</v>
      </c>
      <c r="R20" s="30">
        <v>1000</v>
      </c>
      <c r="S20" s="30">
        <v>795</v>
      </c>
      <c r="T20" s="30">
        <v>1578</v>
      </c>
      <c r="U20" s="30">
        <v>415</v>
      </c>
      <c r="V20" s="30">
        <v>162</v>
      </c>
      <c r="X20" s="30">
        <v>220</v>
      </c>
      <c r="Z20" s="30">
        <v>4063</v>
      </c>
      <c r="AA20" s="30">
        <v>1041</v>
      </c>
      <c r="AC20" s="30">
        <v>0.37590000000000001</v>
      </c>
      <c r="AD20" s="30">
        <v>0.52259999999999995</v>
      </c>
      <c r="AE20" s="30">
        <v>6.3E-2</v>
      </c>
      <c r="AF20" s="30">
        <v>0.91620000000000001</v>
      </c>
      <c r="AG20" s="30">
        <v>3.7999999999999999E-2</v>
      </c>
      <c r="AH20" s="30">
        <v>1.3899999999999999E-2</v>
      </c>
      <c r="AI20" s="30">
        <v>0</v>
      </c>
      <c r="AJ20" s="30">
        <v>2.0199999999999999E-2</v>
      </c>
      <c r="AK20" s="30">
        <v>0</v>
      </c>
      <c r="AL20" s="30">
        <v>0.3397</v>
      </c>
      <c r="AM20" s="30">
        <v>0.154</v>
      </c>
      <c r="AN20" s="31"/>
    </row>
    <row r="21" spans="1:40" x14ac:dyDescent="0.25">
      <c r="A21" t="s">
        <v>123</v>
      </c>
      <c r="B21" s="6">
        <v>2.9754</v>
      </c>
      <c r="C21" s="6">
        <v>42.698999999999998</v>
      </c>
      <c r="D21" s="6">
        <v>1.34E-2</v>
      </c>
      <c r="E21" s="6">
        <v>54.824800000000003</v>
      </c>
      <c r="F21" s="6">
        <v>0.2094</v>
      </c>
      <c r="G21" s="6">
        <v>5.8900000000000001E-2</v>
      </c>
      <c r="H21" s="6">
        <v>0</v>
      </c>
      <c r="I21" s="6">
        <v>7.6300000000000007E-2</v>
      </c>
      <c r="J21" s="6">
        <v>0.10639999999999999</v>
      </c>
      <c r="K21" s="6">
        <v>6.6000000000000003E-2</v>
      </c>
      <c r="L21" s="6">
        <v>0.69240000000000002</v>
      </c>
      <c r="M21" s="6">
        <v>101.72199999999999</v>
      </c>
      <c r="N21" s="6">
        <f t="shared" si="0"/>
        <v>-1.2528535793241393</v>
      </c>
      <c r="O21" s="6">
        <f t="shared" si="1"/>
        <v>-3.0237884344146686E-3</v>
      </c>
      <c r="P21" s="6">
        <f t="shared" si="2"/>
        <v>100.46612263224144</v>
      </c>
      <c r="Q21" s="29">
        <v>2122</v>
      </c>
      <c r="R21" s="30">
        <v>991</v>
      </c>
      <c r="S21" s="30">
        <v>805</v>
      </c>
      <c r="T21" s="30">
        <v>1499</v>
      </c>
      <c r="U21" s="30">
        <v>413</v>
      </c>
      <c r="V21" s="30">
        <v>168</v>
      </c>
      <c r="X21" s="30">
        <v>203</v>
      </c>
      <c r="Y21" s="30">
        <v>3222</v>
      </c>
      <c r="Z21" s="30">
        <v>4833</v>
      </c>
      <c r="AA21" s="30">
        <v>1057</v>
      </c>
      <c r="AC21" s="30">
        <v>0.38400000000000001</v>
      </c>
      <c r="AD21" s="30">
        <v>0.52080000000000004</v>
      </c>
      <c r="AE21" s="30">
        <v>6.7000000000000004E-2</v>
      </c>
      <c r="AF21" s="30">
        <v>0.9093</v>
      </c>
      <c r="AG21" s="30">
        <v>4.2500000000000003E-2</v>
      </c>
      <c r="AH21" s="30">
        <v>1.4999999999999999E-2</v>
      </c>
      <c r="AI21" s="30">
        <v>0</v>
      </c>
      <c r="AJ21" s="30">
        <v>1.9900000000000001E-2</v>
      </c>
      <c r="AK21" s="30">
        <v>0.27639999999999998</v>
      </c>
      <c r="AL21" s="30">
        <v>0.40350000000000003</v>
      </c>
      <c r="AM21" s="30">
        <v>0.15440000000000001</v>
      </c>
      <c r="AN21" s="31"/>
    </row>
    <row r="22" spans="1:40" x14ac:dyDescent="0.25">
      <c r="A22" t="s">
        <v>124</v>
      </c>
      <c r="B22" s="6">
        <v>2.9990000000000001</v>
      </c>
      <c r="C22" s="6">
        <v>43.121699999999997</v>
      </c>
      <c r="D22" s="6">
        <v>1.6799999999999999E-2</v>
      </c>
      <c r="E22" s="6">
        <v>55.088500000000003</v>
      </c>
      <c r="F22" s="6">
        <v>0.1028</v>
      </c>
      <c r="G22" s="6">
        <v>3.04E-2</v>
      </c>
      <c r="H22" s="6">
        <v>0</v>
      </c>
      <c r="I22" s="6">
        <v>6.2399999999999997E-2</v>
      </c>
      <c r="J22" s="6">
        <v>0.26569999999999999</v>
      </c>
      <c r="K22" s="6">
        <v>4.9399999999999999E-2</v>
      </c>
      <c r="L22" s="6">
        <v>0.6865</v>
      </c>
      <c r="M22" s="6">
        <v>102.4233</v>
      </c>
      <c r="N22" s="6">
        <f t="shared" si="0"/>
        <v>-1.2627908464048849</v>
      </c>
      <c r="O22" s="6">
        <f t="shared" si="1"/>
        <v>-3.7910183356840619E-3</v>
      </c>
      <c r="P22" s="6">
        <f t="shared" si="2"/>
        <v>101.15671813525942</v>
      </c>
      <c r="Q22" s="29">
        <v>2127</v>
      </c>
      <c r="R22" s="30">
        <v>998</v>
      </c>
      <c r="S22" s="30">
        <v>754</v>
      </c>
      <c r="T22" s="30">
        <v>1523</v>
      </c>
      <c r="U22" s="30">
        <v>393</v>
      </c>
      <c r="V22" s="30">
        <v>165</v>
      </c>
      <c r="X22" s="30">
        <v>222</v>
      </c>
      <c r="Y22" s="30">
        <v>2807</v>
      </c>
      <c r="Z22" s="30">
        <v>5085</v>
      </c>
      <c r="AA22" s="30">
        <v>1026</v>
      </c>
      <c r="AC22" s="30">
        <v>0.3856</v>
      </c>
      <c r="AD22" s="30">
        <v>0.52400000000000002</v>
      </c>
      <c r="AE22" s="30">
        <v>6.3799999999999996E-2</v>
      </c>
      <c r="AF22" s="30">
        <v>0.91139999999999999</v>
      </c>
      <c r="AG22" s="30">
        <v>3.7100000000000001E-2</v>
      </c>
      <c r="AH22" s="30">
        <v>1.43E-2</v>
      </c>
      <c r="AI22" s="30">
        <v>0</v>
      </c>
      <c r="AJ22" s="30">
        <v>2.0799999999999999E-2</v>
      </c>
      <c r="AK22" s="30">
        <v>0.26550000000000001</v>
      </c>
      <c r="AL22" s="30">
        <v>0.42259999999999998</v>
      </c>
      <c r="AM22" s="30">
        <v>0.15240000000000001</v>
      </c>
      <c r="AN22" s="31"/>
    </row>
    <row r="23" spans="1:40" x14ac:dyDescent="0.25">
      <c r="A23" t="s">
        <v>127</v>
      </c>
      <c r="B23" s="6">
        <v>2.8445</v>
      </c>
      <c r="C23" s="6">
        <v>40.739699999999999</v>
      </c>
      <c r="D23" s="6">
        <v>0</v>
      </c>
      <c r="E23" s="6">
        <v>55.712400000000002</v>
      </c>
      <c r="F23" s="6">
        <v>0.20630000000000001</v>
      </c>
      <c r="G23" s="6">
        <v>6.3100000000000003E-2</v>
      </c>
      <c r="H23" s="6">
        <v>0</v>
      </c>
      <c r="I23" s="6">
        <v>3.5099999999999999E-2</v>
      </c>
      <c r="J23" s="6">
        <v>0</v>
      </c>
      <c r="K23" s="6">
        <v>0</v>
      </c>
      <c r="L23" s="6">
        <v>0.71430000000000005</v>
      </c>
      <c r="M23" s="6">
        <v>100.3156</v>
      </c>
      <c r="N23" s="6">
        <f t="shared" si="0"/>
        <v>-1.1977354326771239</v>
      </c>
      <c r="O23" s="6">
        <f t="shared" si="1"/>
        <v>0</v>
      </c>
      <c r="P23" s="6">
        <f t="shared" si="2"/>
        <v>99.117864567322883</v>
      </c>
      <c r="Q23" s="29">
        <v>2092</v>
      </c>
      <c r="R23" s="30">
        <v>955</v>
      </c>
      <c r="T23" s="30">
        <v>1557</v>
      </c>
      <c r="U23" s="30">
        <v>401</v>
      </c>
      <c r="V23" s="30">
        <v>168</v>
      </c>
      <c r="X23" s="30">
        <v>200</v>
      </c>
      <c r="AA23" s="30">
        <v>1062</v>
      </c>
      <c r="AC23" s="30">
        <v>0.37640000000000001</v>
      </c>
      <c r="AD23" s="30">
        <v>0.50529999999999997</v>
      </c>
      <c r="AE23" s="30">
        <v>0</v>
      </c>
      <c r="AF23" s="30">
        <v>0.91710000000000003</v>
      </c>
      <c r="AG23" s="30">
        <v>4.1599999999999998E-2</v>
      </c>
      <c r="AH23" s="30">
        <v>1.5100000000000001E-2</v>
      </c>
      <c r="AI23" s="30">
        <v>0</v>
      </c>
      <c r="AJ23" s="30">
        <v>1.7999999999999999E-2</v>
      </c>
      <c r="AK23" s="30">
        <v>0</v>
      </c>
      <c r="AL23" s="30">
        <v>-1E-4</v>
      </c>
      <c r="AM23" s="30">
        <v>0.15629999999999999</v>
      </c>
      <c r="AN23" s="31"/>
    </row>
    <row r="24" spans="1:40" x14ac:dyDescent="0.25">
      <c r="A24" t="s">
        <v>130</v>
      </c>
      <c r="B24" s="6">
        <v>2.7568999999999999</v>
      </c>
      <c r="C24" s="6">
        <v>43.293599999999998</v>
      </c>
      <c r="D24" s="6">
        <v>8.6E-3</v>
      </c>
      <c r="E24" s="6">
        <v>54.843400000000003</v>
      </c>
      <c r="F24" s="6">
        <v>7.2499999999999995E-2</v>
      </c>
      <c r="G24" s="6">
        <v>2.64E-2</v>
      </c>
      <c r="H24" s="6">
        <v>0</v>
      </c>
      <c r="I24" s="6">
        <v>8.1199999999999994E-2</v>
      </c>
      <c r="J24" s="6">
        <v>0</v>
      </c>
      <c r="K24" s="6">
        <v>0</v>
      </c>
      <c r="L24" s="6">
        <v>0.69750000000000001</v>
      </c>
      <c r="M24" s="6">
        <v>101.78019999999999</v>
      </c>
      <c r="N24" s="6">
        <f t="shared" si="0"/>
        <v>-1.1608496446994419</v>
      </c>
      <c r="O24" s="6">
        <f t="shared" si="1"/>
        <v>-1.9406403385049363E-3</v>
      </c>
      <c r="P24" s="6">
        <f t="shared" si="2"/>
        <v>100.61740971496205</v>
      </c>
      <c r="Q24" s="29">
        <v>2247</v>
      </c>
      <c r="R24" s="30">
        <v>990</v>
      </c>
      <c r="S24" s="30">
        <v>814</v>
      </c>
      <c r="T24" s="30">
        <v>1568</v>
      </c>
      <c r="U24" s="30">
        <v>399</v>
      </c>
      <c r="V24" s="30">
        <v>165</v>
      </c>
      <c r="X24" s="30">
        <v>223</v>
      </c>
      <c r="AA24" s="30">
        <v>1082</v>
      </c>
      <c r="AC24" s="30">
        <v>0.37769999999999998</v>
      </c>
      <c r="AD24" s="30">
        <v>0.52529999999999999</v>
      </c>
      <c r="AE24" s="30">
        <v>6.6500000000000004E-2</v>
      </c>
      <c r="AF24" s="30">
        <v>0.91049999999999998</v>
      </c>
      <c r="AG24" s="30">
        <v>3.6299999999999999E-2</v>
      </c>
      <c r="AH24" s="30">
        <v>1.4200000000000001E-2</v>
      </c>
      <c r="AI24" s="30">
        <v>0</v>
      </c>
      <c r="AJ24" s="30">
        <v>2.1499999999999998E-2</v>
      </c>
      <c r="AK24" s="30">
        <v>-1E-4</v>
      </c>
      <c r="AL24" s="30">
        <v>0</v>
      </c>
      <c r="AM24" s="30">
        <v>0.156</v>
      </c>
      <c r="AN24" s="31"/>
    </row>
    <row r="25" spans="1:40" x14ac:dyDescent="0.25">
      <c r="A25" t="s">
        <v>131</v>
      </c>
      <c r="B25" s="6">
        <v>2.6497000000000002</v>
      </c>
      <c r="C25" s="6">
        <v>43.6511</v>
      </c>
      <c r="D25" s="6">
        <v>2.1999999999999999E-2</v>
      </c>
      <c r="E25" s="6">
        <v>55.69</v>
      </c>
      <c r="F25" s="6">
        <v>0.13769999999999999</v>
      </c>
      <c r="G25" s="6">
        <v>4.0300000000000002E-2</v>
      </c>
      <c r="H25" s="6">
        <v>0</v>
      </c>
      <c r="I25" s="6">
        <v>4.7199999999999999E-2</v>
      </c>
      <c r="J25" s="6">
        <v>0</v>
      </c>
      <c r="K25" s="6">
        <v>0</v>
      </c>
      <c r="L25" s="6">
        <v>0.79149999999999998</v>
      </c>
      <c r="M25" s="6">
        <v>103.0295</v>
      </c>
      <c r="N25" s="6">
        <f t="shared" si="0"/>
        <v>-1.1157108721970734</v>
      </c>
      <c r="O25" s="6">
        <f t="shared" si="1"/>
        <v>-4.964428772919605E-3</v>
      </c>
      <c r="P25" s="6">
        <f t="shared" si="2"/>
        <v>101.90882469903001</v>
      </c>
      <c r="Q25" s="29">
        <v>2161</v>
      </c>
      <c r="R25" s="30">
        <v>979</v>
      </c>
      <c r="S25" s="30">
        <v>773</v>
      </c>
      <c r="T25" s="30">
        <v>1443</v>
      </c>
      <c r="U25" s="30">
        <v>401</v>
      </c>
      <c r="V25" s="30">
        <v>163</v>
      </c>
      <c r="X25" s="30">
        <v>209</v>
      </c>
      <c r="AA25" s="30">
        <v>1148</v>
      </c>
      <c r="AC25" s="30">
        <v>0.36849999999999999</v>
      </c>
      <c r="AD25" s="30">
        <v>0.52780000000000005</v>
      </c>
      <c r="AE25" s="30">
        <v>6.6799999999999998E-2</v>
      </c>
      <c r="AF25" s="30">
        <v>0.91549999999999998</v>
      </c>
      <c r="AG25" s="30">
        <v>3.9E-2</v>
      </c>
      <c r="AH25" s="30">
        <v>1.43E-2</v>
      </c>
      <c r="AI25" s="30">
        <v>0</v>
      </c>
      <c r="AJ25" s="30">
        <v>1.9199999999999998E-2</v>
      </c>
      <c r="AK25" s="30">
        <v>-1E-4</v>
      </c>
      <c r="AL25" s="30">
        <v>0</v>
      </c>
      <c r="AM25" s="30">
        <v>0.1663</v>
      </c>
      <c r="AN25" s="31"/>
    </row>
    <row r="26" spans="1:40" x14ac:dyDescent="0.25">
      <c r="A26" t="s">
        <v>132</v>
      </c>
      <c r="B26" s="6">
        <v>3.6657000000000002</v>
      </c>
      <c r="C26" s="6">
        <v>42.514899999999997</v>
      </c>
      <c r="D26" s="6">
        <v>2.2599999999999999E-2</v>
      </c>
      <c r="E26" s="6">
        <v>55.704599999999999</v>
      </c>
      <c r="F26" s="6">
        <v>9.5600000000000004E-2</v>
      </c>
      <c r="G26" s="6">
        <v>0.57069999999999999</v>
      </c>
      <c r="H26" s="6">
        <v>0.50060000000000004</v>
      </c>
      <c r="I26" s="6">
        <v>9.4999999999999998E-3</v>
      </c>
      <c r="J26" s="6">
        <v>0</v>
      </c>
      <c r="K26" s="6">
        <v>0.1978</v>
      </c>
      <c r="L26" s="6">
        <v>0.6956</v>
      </c>
      <c r="M26" s="6">
        <v>103.9776</v>
      </c>
      <c r="N26" s="6">
        <f t="shared" si="0"/>
        <v>-1.5435186414359405</v>
      </c>
      <c r="O26" s="6">
        <f t="shared" si="1"/>
        <v>-5.0998222849083213E-3</v>
      </c>
      <c r="P26" s="6">
        <f t="shared" si="2"/>
        <v>102.42898153627915</v>
      </c>
      <c r="Q26" s="29">
        <v>2095</v>
      </c>
      <c r="R26" s="30">
        <v>996</v>
      </c>
      <c r="S26" s="30">
        <v>800</v>
      </c>
      <c r="T26" s="30">
        <v>1661</v>
      </c>
      <c r="U26" s="30">
        <v>411</v>
      </c>
      <c r="V26" s="30">
        <v>170</v>
      </c>
      <c r="W26" s="30">
        <v>186</v>
      </c>
      <c r="X26" s="30">
        <v>250</v>
      </c>
      <c r="Z26" s="30">
        <v>4648</v>
      </c>
      <c r="AA26" s="30">
        <v>1133</v>
      </c>
      <c r="AC26" s="30">
        <v>0.41689999999999999</v>
      </c>
      <c r="AD26" s="30">
        <v>0.51970000000000005</v>
      </c>
      <c r="AE26" s="30">
        <v>6.9099999999999995E-2</v>
      </c>
      <c r="AF26" s="30">
        <v>0.91790000000000005</v>
      </c>
      <c r="AG26" s="30">
        <v>3.8100000000000002E-2</v>
      </c>
      <c r="AH26" s="30">
        <v>2.24E-2</v>
      </c>
      <c r="AI26" s="30">
        <v>2.0299999999999999E-2</v>
      </c>
      <c r="AJ26" s="30">
        <v>2.1000000000000001E-2</v>
      </c>
      <c r="AK26" s="30">
        <v>0</v>
      </c>
      <c r="AL26" s="30">
        <v>0.4032</v>
      </c>
      <c r="AM26" s="30">
        <v>0.15840000000000001</v>
      </c>
      <c r="AN26" s="31"/>
    </row>
    <row r="27" spans="1:40" x14ac:dyDescent="0.25">
      <c r="A27" t="s">
        <v>133</v>
      </c>
      <c r="B27" s="6">
        <v>2.5524</v>
      </c>
      <c r="C27" s="6">
        <v>42.774500000000003</v>
      </c>
      <c r="D27" s="6">
        <v>0</v>
      </c>
      <c r="E27" s="6">
        <v>55.1858</v>
      </c>
      <c r="F27" s="6">
        <v>0.26500000000000001</v>
      </c>
      <c r="G27" s="6">
        <v>7.0400000000000004E-2</v>
      </c>
      <c r="H27" s="6">
        <v>0</v>
      </c>
      <c r="I27" s="6">
        <v>3.4500000000000003E-2</v>
      </c>
      <c r="J27" s="6">
        <v>0</v>
      </c>
      <c r="K27" s="6">
        <v>0.23100000000000001</v>
      </c>
      <c r="L27" s="6">
        <v>0.61060000000000003</v>
      </c>
      <c r="M27" s="6">
        <v>101.72410000000001</v>
      </c>
      <c r="N27" s="6">
        <f t="shared" si="0"/>
        <v>-1.0747406990209496</v>
      </c>
      <c r="O27" s="6">
        <f t="shared" si="1"/>
        <v>0</v>
      </c>
      <c r="P27" s="6">
        <f t="shared" si="2"/>
        <v>100.64935930097906</v>
      </c>
      <c r="Q27" s="29">
        <v>2127</v>
      </c>
      <c r="R27" s="30">
        <v>992</v>
      </c>
      <c r="T27" s="30">
        <v>1517</v>
      </c>
      <c r="U27" s="30">
        <v>395</v>
      </c>
      <c r="V27" s="30">
        <v>170</v>
      </c>
      <c r="X27" s="30">
        <v>223</v>
      </c>
      <c r="Z27" s="30">
        <v>4559</v>
      </c>
      <c r="AA27" s="30">
        <v>1100</v>
      </c>
      <c r="AC27" s="30">
        <v>0.3614</v>
      </c>
      <c r="AD27" s="30">
        <v>0.52100000000000002</v>
      </c>
      <c r="AE27" s="30">
        <v>-2.3E-3</v>
      </c>
      <c r="AF27" s="30">
        <v>0.91159999999999997</v>
      </c>
      <c r="AG27" s="30">
        <v>4.3299999999999998E-2</v>
      </c>
      <c r="AH27" s="30">
        <v>1.54E-2</v>
      </c>
      <c r="AI27" s="30">
        <v>0</v>
      </c>
      <c r="AJ27" s="30">
        <v>1.9800000000000002E-2</v>
      </c>
      <c r="AK27" s="30">
        <v>-2.0000000000000001E-4</v>
      </c>
      <c r="AL27" s="30">
        <v>0.39979999999999999</v>
      </c>
      <c r="AM27" s="30">
        <v>0.15</v>
      </c>
      <c r="AN27" s="31"/>
    </row>
    <row r="28" spans="1:40" x14ac:dyDescent="0.25">
      <c r="A28" t="s">
        <v>136</v>
      </c>
      <c r="B28" s="6">
        <v>2.7585999999999999</v>
      </c>
      <c r="C28" s="6">
        <v>42.537799999999997</v>
      </c>
      <c r="D28" s="6">
        <v>2.5499999999999998E-2</v>
      </c>
      <c r="E28" s="6">
        <v>55.322800000000001</v>
      </c>
      <c r="F28" s="6">
        <v>0.22839999999999999</v>
      </c>
      <c r="G28" s="6">
        <v>3.8899999999999997E-2</v>
      </c>
      <c r="H28" s="6">
        <v>0</v>
      </c>
      <c r="I28" s="6">
        <v>4.6800000000000001E-2</v>
      </c>
      <c r="J28" s="6">
        <v>3.9899999999999998E-2</v>
      </c>
      <c r="K28" s="6">
        <v>0</v>
      </c>
      <c r="L28" s="6">
        <v>0.77129999999999999</v>
      </c>
      <c r="M28" s="6">
        <v>101.7701</v>
      </c>
      <c r="N28" s="6">
        <f t="shared" si="0"/>
        <v>-1.1615654647857667</v>
      </c>
      <c r="O28" s="6">
        <f t="shared" si="1"/>
        <v>-5.7542242595204508E-3</v>
      </c>
      <c r="P28" s="6">
        <f t="shared" si="2"/>
        <v>100.60278031095471</v>
      </c>
      <c r="Q28" s="29">
        <v>2215</v>
      </c>
      <c r="R28" s="30">
        <v>973</v>
      </c>
      <c r="S28" s="30">
        <v>718</v>
      </c>
      <c r="T28" s="30">
        <v>1472</v>
      </c>
      <c r="U28" s="30">
        <v>379</v>
      </c>
      <c r="V28" s="30">
        <v>167</v>
      </c>
      <c r="X28" s="30">
        <v>217</v>
      </c>
      <c r="Y28" s="30">
        <v>3583</v>
      </c>
      <c r="AA28" s="30">
        <v>1083</v>
      </c>
      <c r="AC28" s="30">
        <v>0.3765</v>
      </c>
      <c r="AD28" s="30">
        <v>0.51929999999999998</v>
      </c>
      <c r="AE28" s="30">
        <v>6.3399999999999998E-2</v>
      </c>
      <c r="AF28" s="30">
        <v>0.91290000000000004</v>
      </c>
      <c r="AG28" s="30">
        <v>4.0899999999999999E-2</v>
      </c>
      <c r="AH28" s="30">
        <v>1.46E-2</v>
      </c>
      <c r="AI28" s="30">
        <v>0</v>
      </c>
      <c r="AJ28" s="30">
        <v>1.9800000000000002E-2</v>
      </c>
      <c r="AK28" s="30">
        <v>0.29770000000000002</v>
      </c>
      <c r="AL28" s="30">
        <v>0</v>
      </c>
      <c r="AM28" s="30">
        <v>0.16170000000000001</v>
      </c>
      <c r="AN28" s="31"/>
    </row>
    <row r="29" spans="1:40" x14ac:dyDescent="0.25">
      <c r="A29" t="s">
        <v>140</v>
      </c>
      <c r="B29" s="6">
        <v>2.8039999999999998</v>
      </c>
      <c r="C29" s="6">
        <v>42.508099999999999</v>
      </c>
      <c r="D29" s="6">
        <v>7.7899999999999997E-2</v>
      </c>
      <c r="E29" s="6">
        <v>55.551000000000002</v>
      </c>
      <c r="F29" s="6">
        <v>6.9000000000000006E-2</v>
      </c>
      <c r="G29" s="6">
        <v>1.9599999999999999E-2</v>
      </c>
      <c r="H29" s="6">
        <v>0</v>
      </c>
      <c r="I29" s="6">
        <v>3.61E-2</v>
      </c>
      <c r="J29" s="6">
        <v>0</v>
      </c>
      <c r="K29" s="6">
        <v>0</v>
      </c>
      <c r="L29" s="6">
        <v>0.53749999999999998</v>
      </c>
      <c r="M29" s="6">
        <v>101.6032</v>
      </c>
      <c r="N29" s="6">
        <f t="shared" si="0"/>
        <v>-1.1806820717970312</v>
      </c>
      <c r="O29" s="6">
        <f t="shared" si="1"/>
        <v>-1.7578590973201691E-2</v>
      </c>
      <c r="P29" s="6">
        <f t="shared" si="2"/>
        <v>100.40493933722976</v>
      </c>
      <c r="Q29" s="29">
        <v>2166</v>
      </c>
      <c r="R29" s="30">
        <v>998</v>
      </c>
      <c r="S29" s="30">
        <v>722</v>
      </c>
      <c r="T29" s="30">
        <v>1531</v>
      </c>
      <c r="U29" s="30">
        <v>393</v>
      </c>
      <c r="V29" s="30">
        <v>165</v>
      </c>
      <c r="X29" s="30">
        <v>224</v>
      </c>
      <c r="AA29" s="30">
        <v>1093</v>
      </c>
      <c r="AC29" s="30">
        <v>0.37709999999999999</v>
      </c>
      <c r="AD29" s="30">
        <v>0.51929999999999998</v>
      </c>
      <c r="AE29" s="30">
        <v>7.7200000000000005E-2</v>
      </c>
      <c r="AF29" s="30">
        <v>0.91559999999999997</v>
      </c>
      <c r="AG29" s="30">
        <v>3.5700000000000003E-2</v>
      </c>
      <c r="AH29" s="30">
        <v>1.41E-2</v>
      </c>
      <c r="AI29" s="30">
        <v>0</v>
      </c>
      <c r="AJ29" s="30">
        <v>1.9900000000000001E-2</v>
      </c>
      <c r="AK29" s="30">
        <v>-1E-4</v>
      </c>
      <c r="AL29" s="30">
        <v>0</v>
      </c>
      <c r="AM29" s="30">
        <v>0.14360000000000001</v>
      </c>
      <c r="AN29" s="31"/>
    </row>
    <row r="30" spans="1:40" x14ac:dyDescent="0.25">
      <c r="A30" t="s">
        <v>144</v>
      </c>
      <c r="B30" s="6">
        <v>2.8092999999999999</v>
      </c>
      <c r="C30" s="6">
        <v>43.120800000000003</v>
      </c>
      <c r="D30" s="6">
        <v>6.08E-2</v>
      </c>
      <c r="E30" s="6">
        <v>55.570099999999996</v>
      </c>
      <c r="F30" s="6">
        <v>0.10829999999999999</v>
      </c>
      <c r="G30" s="6">
        <v>2.98E-2</v>
      </c>
      <c r="H30" s="6">
        <v>0</v>
      </c>
      <c r="I30" s="6">
        <v>6.2700000000000006E-2</v>
      </c>
      <c r="J30" s="6">
        <v>2.6599999999999999E-2</v>
      </c>
      <c r="K30" s="6">
        <v>0.16489999999999999</v>
      </c>
      <c r="L30" s="6">
        <v>0.71489999999999998</v>
      </c>
      <c r="M30" s="6">
        <v>102.66800000000001</v>
      </c>
      <c r="N30" s="6">
        <f t="shared" si="0"/>
        <v>-1.1829137461838088</v>
      </c>
      <c r="O30" s="6">
        <f t="shared" si="1"/>
        <v>-1.3719875881523272E-2</v>
      </c>
      <c r="P30" s="6">
        <f t="shared" si="2"/>
        <v>101.47136637793467</v>
      </c>
      <c r="Q30" s="29">
        <v>2114</v>
      </c>
      <c r="R30" s="30">
        <v>989</v>
      </c>
      <c r="S30" s="30">
        <v>641</v>
      </c>
      <c r="T30" s="30">
        <v>1497</v>
      </c>
      <c r="U30" s="30">
        <v>426</v>
      </c>
      <c r="V30" s="30">
        <v>168</v>
      </c>
      <c r="X30" s="30">
        <v>218</v>
      </c>
      <c r="Y30" s="30">
        <v>3545</v>
      </c>
      <c r="Z30" s="30">
        <v>4785</v>
      </c>
      <c r="AA30" s="30">
        <v>1215</v>
      </c>
      <c r="AC30" s="30">
        <v>0.375</v>
      </c>
      <c r="AD30" s="30">
        <v>0.52390000000000003</v>
      </c>
      <c r="AE30" s="30">
        <v>6.7599999999999993E-2</v>
      </c>
      <c r="AF30" s="30">
        <v>0.91510000000000002</v>
      </c>
      <c r="AG30" s="30">
        <v>3.9699999999999999E-2</v>
      </c>
      <c r="AH30" s="30">
        <v>1.4500000000000001E-2</v>
      </c>
      <c r="AI30" s="30">
        <v>0</v>
      </c>
      <c r="AJ30" s="30">
        <v>2.0500000000000001E-2</v>
      </c>
      <c r="AK30" s="30">
        <v>0.29299999999999998</v>
      </c>
      <c r="AL30" s="30">
        <v>0.41049999999999998</v>
      </c>
      <c r="AM30" s="30">
        <v>0.16389999999999999</v>
      </c>
      <c r="AN30" s="31"/>
    </row>
    <row r="31" spans="1:40" x14ac:dyDescent="0.25">
      <c r="A31" t="s">
        <v>148</v>
      </c>
      <c r="B31" s="6">
        <v>2.8195999999999999</v>
      </c>
      <c r="C31" s="6">
        <v>42.618899999999996</v>
      </c>
      <c r="D31" s="6">
        <v>0</v>
      </c>
      <c r="E31" s="6">
        <v>54.955199999999998</v>
      </c>
      <c r="F31" s="6">
        <v>8.8800000000000004E-2</v>
      </c>
      <c r="G31" s="6">
        <v>3.3599999999999998E-2</v>
      </c>
      <c r="H31" s="6">
        <v>0</v>
      </c>
      <c r="I31" s="6">
        <v>4.2999999999999997E-2</v>
      </c>
      <c r="J31" s="6">
        <v>0</v>
      </c>
      <c r="K31" s="6">
        <v>0.19750000000000001</v>
      </c>
      <c r="L31" s="6">
        <v>0.86980000000000002</v>
      </c>
      <c r="M31" s="6">
        <v>101.6263</v>
      </c>
      <c r="N31" s="6">
        <f t="shared" si="0"/>
        <v>-1.1872507737656595</v>
      </c>
      <c r="O31" s="6">
        <f t="shared" si="1"/>
        <v>0</v>
      </c>
      <c r="P31" s="6">
        <f t="shared" si="2"/>
        <v>100.43904922623435</v>
      </c>
      <c r="Q31" s="29">
        <v>2255</v>
      </c>
      <c r="R31" s="30">
        <v>982</v>
      </c>
      <c r="T31" s="30">
        <v>1553</v>
      </c>
      <c r="U31" s="30">
        <v>443</v>
      </c>
      <c r="V31" s="30">
        <v>162</v>
      </c>
      <c r="X31" s="30">
        <v>229</v>
      </c>
      <c r="Z31" s="30">
        <v>4501</v>
      </c>
      <c r="AA31" s="30">
        <v>1003</v>
      </c>
      <c r="AC31" s="30">
        <v>0.38109999999999999</v>
      </c>
      <c r="AD31" s="30">
        <v>0.5202</v>
      </c>
      <c r="AE31" s="30">
        <v>0</v>
      </c>
      <c r="AF31" s="30">
        <v>0.91090000000000004</v>
      </c>
      <c r="AG31" s="30">
        <v>4.0300000000000002E-2</v>
      </c>
      <c r="AH31" s="30">
        <v>1.41E-2</v>
      </c>
      <c r="AI31" s="30">
        <v>0</v>
      </c>
      <c r="AJ31" s="30">
        <v>2.0500000000000001E-2</v>
      </c>
      <c r="AK31" s="30">
        <v>-1E-4</v>
      </c>
      <c r="AL31" s="30">
        <v>0.39140000000000003</v>
      </c>
      <c r="AM31" s="30">
        <v>0.16550000000000001</v>
      </c>
      <c r="AN31" s="31"/>
    </row>
    <row r="32" spans="1:40" x14ac:dyDescent="0.25">
      <c r="A32" t="s">
        <v>149</v>
      </c>
      <c r="B32" s="6">
        <v>1.9653</v>
      </c>
      <c r="C32" s="6">
        <v>43.637999999999998</v>
      </c>
      <c r="D32" s="6">
        <v>4.1000000000000002E-2</v>
      </c>
      <c r="E32" s="6">
        <v>54.678400000000003</v>
      </c>
      <c r="F32" s="6">
        <v>0.20730000000000001</v>
      </c>
      <c r="G32" s="6">
        <v>1.9703999999999999</v>
      </c>
      <c r="H32" s="6">
        <v>0</v>
      </c>
      <c r="I32" s="6">
        <v>5.7999999999999996E-3</v>
      </c>
      <c r="J32" s="6">
        <v>1.3299999999999999E-2</v>
      </c>
      <c r="K32" s="6">
        <v>0.79139999999999999</v>
      </c>
      <c r="L32" s="6">
        <v>0.45739999999999997</v>
      </c>
      <c r="M32" s="6">
        <v>103.76819999999999</v>
      </c>
      <c r="N32" s="6">
        <f t="shared" si="0"/>
        <v>-0.82753012685545846</v>
      </c>
      <c r="O32" s="6">
        <f t="shared" si="1"/>
        <v>-9.2518899858956283E-3</v>
      </c>
      <c r="P32" s="6">
        <f t="shared" si="2"/>
        <v>102.93141798315864</v>
      </c>
      <c r="Q32" s="29">
        <v>2198</v>
      </c>
      <c r="R32" s="30">
        <v>982</v>
      </c>
      <c r="S32" s="30">
        <v>705</v>
      </c>
      <c r="T32" s="30">
        <v>1557</v>
      </c>
      <c r="U32" s="30">
        <v>378</v>
      </c>
      <c r="V32" s="30">
        <v>166</v>
      </c>
      <c r="X32" s="30">
        <v>220</v>
      </c>
      <c r="Y32" s="30">
        <v>3506</v>
      </c>
      <c r="Z32" s="30">
        <v>4061</v>
      </c>
      <c r="AA32" s="30">
        <v>1075</v>
      </c>
      <c r="AC32" s="30">
        <v>0.33019999999999999</v>
      </c>
      <c r="AD32" s="30">
        <v>0.52810000000000001</v>
      </c>
      <c r="AE32" s="30">
        <v>6.6699999999999995E-2</v>
      </c>
      <c r="AF32" s="30">
        <v>0.90859999999999996</v>
      </c>
      <c r="AG32" s="30">
        <v>0.04</v>
      </c>
      <c r="AH32" s="30">
        <v>3.5200000000000002E-2</v>
      </c>
      <c r="AI32" s="30">
        <v>0</v>
      </c>
      <c r="AJ32" s="30">
        <v>1.84E-2</v>
      </c>
      <c r="AK32" s="30">
        <v>0.28799999999999998</v>
      </c>
      <c r="AL32" s="30">
        <v>0.4254</v>
      </c>
      <c r="AM32" s="30">
        <v>0.1358</v>
      </c>
      <c r="AN32" s="31"/>
    </row>
    <row r="33" spans="1:40" x14ac:dyDescent="0.25">
      <c r="A33" t="s">
        <v>155</v>
      </c>
      <c r="B33" s="6">
        <v>2.0971000000000002</v>
      </c>
      <c r="C33" s="6">
        <v>43.2637</v>
      </c>
      <c r="D33" s="6">
        <v>2.5499999999999998E-2</v>
      </c>
      <c r="E33" s="6">
        <v>53.200600000000001</v>
      </c>
      <c r="F33" s="6">
        <v>0.29970000000000002</v>
      </c>
      <c r="G33" s="6">
        <v>0.1149</v>
      </c>
      <c r="H33" s="6">
        <v>0</v>
      </c>
      <c r="I33" s="6">
        <v>2.1399999999999999E-2</v>
      </c>
      <c r="J33" s="6">
        <v>0</v>
      </c>
      <c r="K33" s="6">
        <v>0</v>
      </c>
      <c r="L33" s="6">
        <v>0.59919999999999995</v>
      </c>
      <c r="M33" s="6">
        <v>99.622299999999996</v>
      </c>
      <c r="N33" s="6">
        <f t="shared" si="0"/>
        <v>-0.88302723707758712</v>
      </c>
      <c r="O33" s="6">
        <f t="shared" si="1"/>
        <v>-5.7542242595204508E-3</v>
      </c>
      <c r="P33" s="6">
        <f t="shared" si="2"/>
        <v>98.733518538662892</v>
      </c>
      <c r="Q33" s="29">
        <v>2134</v>
      </c>
      <c r="R33" s="30">
        <v>972</v>
      </c>
      <c r="S33" s="30">
        <v>740</v>
      </c>
      <c r="T33" s="30">
        <v>1499</v>
      </c>
      <c r="U33" s="30">
        <v>406</v>
      </c>
      <c r="V33" s="30">
        <v>166</v>
      </c>
      <c r="X33" s="30">
        <v>211</v>
      </c>
      <c r="AA33" s="30">
        <v>1132</v>
      </c>
      <c r="AC33" s="30">
        <v>0.3362</v>
      </c>
      <c r="AD33" s="30">
        <v>0.52500000000000002</v>
      </c>
      <c r="AE33" s="30">
        <v>6.5100000000000005E-2</v>
      </c>
      <c r="AF33" s="30">
        <v>0.89700000000000002</v>
      </c>
      <c r="AG33" s="30">
        <v>4.5100000000000001E-2</v>
      </c>
      <c r="AH33" s="30">
        <v>1.5800000000000002E-2</v>
      </c>
      <c r="AI33" s="30">
        <v>0</v>
      </c>
      <c r="AJ33" s="30">
        <v>1.84E-2</v>
      </c>
      <c r="AK33" s="30">
        <v>-2.9999999999999997E-4</v>
      </c>
      <c r="AL33" s="30">
        <v>-1E-4</v>
      </c>
      <c r="AM33" s="30">
        <v>0.1507</v>
      </c>
      <c r="AN33" s="31"/>
    </row>
    <row r="34" spans="1:40" x14ac:dyDescent="0.25">
      <c r="A34" t="s">
        <v>157</v>
      </c>
      <c r="B34" s="6">
        <v>2.0888</v>
      </c>
      <c r="C34" s="6">
        <v>41.994799999999998</v>
      </c>
      <c r="D34" s="6">
        <v>1.3299999999999999E-2</v>
      </c>
      <c r="E34" s="6">
        <v>54.602499999999999</v>
      </c>
      <c r="F34" s="6">
        <v>0.3231</v>
      </c>
      <c r="G34" s="6">
        <v>7.3300000000000004E-2</v>
      </c>
      <c r="H34" s="6">
        <v>0</v>
      </c>
      <c r="I34" s="6">
        <v>0</v>
      </c>
      <c r="J34" s="6">
        <v>0</v>
      </c>
      <c r="K34" s="6">
        <v>6.5600000000000006E-2</v>
      </c>
      <c r="L34" s="6">
        <v>0.62060000000000004</v>
      </c>
      <c r="M34" s="6">
        <v>99.7821</v>
      </c>
      <c r="N34" s="6">
        <f t="shared" ref="N34:N65" si="3">-$B34*15.999/(2*18.998)</f>
        <v>-0.87953235077376568</v>
      </c>
      <c r="O34" s="6">
        <f t="shared" ref="O34:O65" si="4">-$D34*15.999/(2*35.45)</f>
        <v>-3.0012228490832156E-3</v>
      </c>
      <c r="P34" s="6">
        <f t="shared" ref="P34:P65" si="5">M34+N34+O34</f>
        <v>98.899566426377149</v>
      </c>
      <c r="Q34" s="29">
        <v>2145</v>
      </c>
      <c r="R34" s="30">
        <v>977</v>
      </c>
      <c r="S34" s="30">
        <v>765</v>
      </c>
      <c r="T34" s="30">
        <v>1557</v>
      </c>
      <c r="U34" s="30">
        <v>360</v>
      </c>
      <c r="V34" s="30">
        <v>161</v>
      </c>
      <c r="Z34" s="30">
        <v>5062</v>
      </c>
      <c r="AA34" s="30">
        <v>1205</v>
      </c>
      <c r="AC34" s="30">
        <v>0.33629999999999999</v>
      </c>
      <c r="AD34" s="30">
        <v>0.51519999999999999</v>
      </c>
      <c r="AE34" s="30">
        <v>6.3700000000000007E-2</v>
      </c>
      <c r="AF34" s="30">
        <v>0.90849999999999997</v>
      </c>
      <c r="AG34" s="30">
        <v>4.3099999999999999E-2</v>
      </c>
      <c r="AH34" s="30">
        <v>1.47E-2</v>
      </c>
      <c r="AI34" s="30">
        <v>0</v>
      </c>
      <c r="AJ34" s="30">
        <v>0</v>
      </c>
      <c r="AK34" s="30">
        <v>0</v>
      </c>
      <c r="AL34" s="30">
        <v>0.42249999999999999</v>
      </c>
      <c r="AM34" s="30">
        <v>0.156</v>
      </c>
      <c r="AN34" s="31"/>
    </row>
    <row r="35" spans="1:40" x14ac:dyDescent="0.25">
      <c r="A35" t="s">
        <v>161</v>
      </c>
      <c r="B35" s="6">
        <v>2.3500999999999999</v>
      </c>
      <c r="C35" s="6">
        <v>42.467599999999997</v>
      </c>
      <c r="D35" s="6">
        <v>0</v>
      </c>
      <c r="E35" s="6">
        <v>54.058700000000002</v>
      </c>
      <c r="F35" s="6">
        <v>0.2374</v>
      </c>
      <c r="G35" s="6">
        <v>0.23599999999999999</v>
      </c>
      <c r="H35" s="6">
        <v>0</v>
      </c>
      <c r="I35" s="6">
        <v>0</v>
      </c>
      <c r="J35" s="6">
        <v>0</v>
      </c>
      <c r="K35" s="6">
        <v>8.2500000000000004E-2</v>
      </c>
      <c r="L35" s="6">
        <v>0.57750000000000001</v>
      </c>
      <c r="M35" s="6">
        <v>100.0099</v>
      </c>
      <c r="N35" s="6">
        <f t="shared" si="3"/>
        <v>-0.9895581087482892</v>
      </c>
      <c r="O35" s="6">
        <f t="shared" si="4"/>
        <v>0</v>
      </c>
      <c r="P35" s="6">
        <f t="shared" si="5"/>
        <v>99.020341891251718</v>
      </c>
      <c r="Q35" s="29">
        <v>2100</v>
      </c>
      <c r="R35" s="30">
        <v>992</v>
      </c>
      <c r="T35" s="30">
        <v>1523</v>
      </c>
      <c r="U35" s="30">
        <v>403</v>
      </c>
      <c r="V35" s="30">
        <v>169</v>
      </c>
      <c r="Z35" s="30">
        <v>4922</v>
      </c>
      <c r="AA35" s="30">
        <v>1060</v>
      </c>
      <c r="AC35" s="30">
        <v>0.3493</v>
      </c>
      <c r="AD35" s="30">
        <v>0.51910000000000001</v>
      </c>
      <c r="AE35" s="30">
        <v>-2.0000000000000001E-4</v>
      </c>
      <c r="AF35" s="30">
        <v>0.90380000000000005</v>
      </c>
      <c r="AG35" s="30">
        <v>4.2799999999999998E-2</v>
      </c>
      <c r="AH35" s="30">
        <v>1.7899999999999999E-2</v>
      </c>
      <c r="AI35" s="30">
        <v>0</v>
      </c>
      <c r="AJ35" s="30">
        <v>-2.9999999999999997E-4</v>
      </c>
      <c r="AK35" s="30">
        <v>-1E-4</v>
      </c>
      <c r="AL35" s="30">
        <v>0.41270000000000001</v>
      </c>
      <c r="AM35" s="30">
        <v>0.14530000000000001</v>
      </c>
      <c r="AN35" s="31"/>
    </row>
    <row r="36" spans="1:40" x14ac:dyDescent="0.25">
      <c r="A36" t="s">
        <v>165</v>
      </c>
      <c r="B36" s="6">
        <v>2.1122999999999998</v>
      </c>
      <c r="C36" s="6">
        <v>42.234400000000001</v>
      </c>
      <c r="D36" s="6">
        <v>0</v>
      </c>
      <c r="E36" s="6">
        <v>53.352699999999999</v>
      </c>
      <c r="F36" s="6">
        <v>0.19309999999999999</v>
      </c>
      <c r="G36" s="6">
        <v>3.3399999999999999E-2</v>
      </c>
      <c r="H36" s="6">
        <v>0</v>
      </c>
      <c r="I36" s="6">
        <v>9.4000000000000004E-3</v>
      </c>
      <c r="J36" s="6">
        <v>0</v>
      </c>
      <c r="K36" s="6">
        <v>0</v>
      </c>
      <c r="L36" s="6">
        <v>0.66139999999999999</v>
      </c>
      <c r="M36" s="6">
        <v>98.596800000000002</v>
      </c>
      <c r="N36" s="6">
        <f t="shared" si="3"/>
        <v>-0.88942751079060944</v>
      </c>
      <c r="O36" s="6">
        <f t="shared" si="4"/>
        <v>0</v>
      </c>
      <c r="P36" s="6">
        <f t="shared" si="5"/>
        <v>97.707372489209391</v>
      </c>
      <c r="Q36" s="29">
        <v>2099</v>
      </c>
      <c r="R36" s="30">
        <v>999</v>
      </c>
      <c r="T36" s="30">
        <v>1525</v>
      </c>
      <c r="U36" s="30">
        <v>421</v>
      </c>
      <c r="V36" s="30">
        <v>166</v>
      </c>
      <c r="X36" s="30">
        <v>224</v>
      </c>
      <c r="AA36" s="30">
        <v>993</v>
      </c>
      <c r="AC36" s="30">
        <v>0.3357</v>
      </c>
      <c r="AD36" s="30">
        <v>0.51739999999999997</v>
      </c>
      <c r="AE36" s="30">
        <v>-1E-4</v>
      </c>
      <c r="AF36" s="30">
        <v>0.89829999999999999</v>
      </c>
      <c r="AG36" s="30">
        <v>4.2500000000000003E-2</v>
      </c>
      <c r="AH36" s="30">
        <v>1.44E-2</v>
      </c>
      <c r="AI36" s="30">
        <v>0</v>
      </c>
      <c r="AJ36" s="30">
        <v>1.89E-2</v>
      </c>
      <c r="AK36" s="30">
        <v>0</v>
      </c>
      <c r="AL36" s="30">
        <v>-2.0000000000000001E-4</v>
      </c>
      <c r="AM36" s="30">
        <v>0.1489</v>
      </c>
      <c r="AN36" s="31"/>
    </row>
    <row r="37" spans="1:40" x14ac:dyDescent="0.25">
      <c r="A37" t="s">
        <v>169</v>
      </c>
      <c r="B37" s="6">
        <v>2.1598000000000002</v>
      </c>
      <c r="C37" s="6">
        <v>42.701999999999998</v>
      </c>
      <c r="D37" s="6">
        <v>2.2800000000000001E-2</v>
      </c>
      <c r="E37" s="6">
        <v>54.754800000000003</v>
      </c>
      <c r="F37" s="6">
        <v>0.16300000000000001</v>
      </c>
      <c r="G37" s="6">
        <v>8.6900000000000005E-2</v>
      </c>
      <c r="H37" s="6">
        <v>0</v>
      </c>
      <c r="I37" s="6">
        <v>0</v>
      </c>
      <c r="J37" s="6">
        <v>0.33200000000000002</v>
      </c>
      <c r="K37" s="6">
        <v>0</v>
      </c>
      <c r="L37" s="6">
        <v>0.69779999999999998</v>
      </c>
      <c r="M37" s="6">
        <v>100.9192</v>
      </c>
      <c r="N37" s="6">
        <f t="shared" si="3"/>
        <v>-0.90942836614380462</v>
      </c>
      <c r="O37" s="6">
        <f t="shared" si="4"/>
        <v>-5.1449534555712273E-3</v>
      </c>
      <c r="P37" s="6">
        <f t="shared" si="5"/>
        <v>100.00462668040063</v>
      </c>
      <c r="Q37" s="29">
        <v>2146</v>
      </c>
      <c r="R37" s="30">
        <v>974</v>
      </c>
      <c r="S37" s="30">
        <v>733</v>
      </c>
      <c r="T37" s="30">
        <v>1410</v>
      </c>
      <c r="U37" s="30">
        <v>380</v>
      </c>
      <c r="V37" s="30">
        <v>161</v>
      </c>
      <c r="Y37" s="30">
        <v>3041</v>
      </c>
      <c r="AA37" s="30">
        <v>999</v>
      </c>
      <c r="AC37" s="30">
        <v>0.34060000000000001</v>
      </c>
      <c r="AD37" s="30">
        <v>0.52059999999999995</v>
      </c>
      <c r="AE37" s="30">
        <v>6.3799999999999996E-2</v>
      </c>
      <c r="AF37" s="30">
        <v>0.90780000000000005</v>
      </c>
      <c r="AG37" s="30">
        <v>3.85E-2</v>
      </c>
      <c r="AH37" s="30">
        <v>1.4999999999999999E-2</v>
      </c>
      <c r="AI37" s="30">
        <v>0</v>
      </c>
      <c r="AJ37" s="30">
        <v>-1E-4</v>
      </c>
      <c r="AK37" s="30">
        <v>0.29120000000000001</v>
      </c>
      <c r="AL37" s="30">
        <v>0</v>
      </c>
      <c r="AM37" s="30">
        <v>0.15210000000000001</v>
      </c>
      <c r="AN37" s="31"/>
    </row>
    <row r="38" spans="1:40" x14ac:dyDescent="0.25">
      <c r="A38" t="s">
        <v>174</v>
      </c>
      <c r="B38" s="6">
        <v>2.3163</v>
      </c>
      <c r="C38" s="6">
        <v>43.148000000000003</v>
      </c>
      <c r="D38" s="6">
        <v>8.0000000000000002E-3</v>
      </c>
      <c r="E38" s="6">
        <v>55.157200000000003</v>
      </c>
      <c r="F38" s="6">
        <v>0.11899999999999999</v>
      </c>
      <c r="G38" s="6">
        <v>1.9400000000000001E-2</v>
      </c>
      <c r="H38" s="6">
        <v>0</v>
      </c>
      <c r="I38" s="6">
        <v>1.5699999999999999E-2</v>
      </c>
      <c r="J38" s="6">
        <v>0</v>
      </c>
      <c r="K38" s="6">
        <v>0.1648</v>
      </c>
      <c r="L38" s="6">
        <v>0.77100000000000002</v>
      </c>
      <c r="M38" s="6">
        <v>101.7193</v>
      </c>
      <c r="N38" s="6">
        <f t="shared" si="3"/>
        <v>-0.97532592114959471</v>
      </c>
      <c r="O38" s="6">
        <f t="shared" si="4"/>
        <v>-1.8052468265162198E-3</v>
      </c>
      <c r="P38" s="6">
        <f t="shared" si="5"/>
        <v>100.74216883202389</v>
      </c>
      <c r="Q38" s="29">
        <v>2175</v>
      </c>
      <c r="R38" s="30">
        <v>987</v>
      </c>
      <c r="S38" s="30">
        <v>695</v>
      </c>
      <c r="T38" s="30">
        <v>1636</v>
      </c>
      <c r="U38" s="30">
        <v>401</v>
      </c>
      <c r="V38" s="30">
        <v>166</v>
      </c>
      <c r="X38" s="30">
        <v>226</v>
      </c>
      <c r="Z38" s="30">
        <v>4600</v>
      </c>
      <c r="AA38" s="30">
        <v>1026</v>
      </c>
      <c r="AC38" s="30">
        <v>0.35049999999999998</v>
      </c>
      <c r="AD38" s="30">
        <v>0.52410000000000001</v>
      </c>
      <c r="AE38" s="30">
        <v>5.62E-2</v>
      </c>
      <c r="AF38" s="30">
        <v>0.91339999999999999</v>
      </c>
      <c r="AG38" s="30">
        <v>3.8199999999999998E-2</v>
      </c>
      <c r="AH38" s="30">
        <v>1.41E-2</v>
      </c>
      <c r="AI38" s="30">
        <v>0</v>
      </c>
      <c r="AJ38" s="30">
        <v>1.9300000000000001E-2</v>
      </c>
      <c r="AK38" s="30">
        <v>0</v>
      </c>
      <c r="AL38" s="30">
        <v>0.39560000000000001</v>
      </c>
      <c r="AM38" s="30">
        <v>0.15909999999999999</v>
      </c>
      <c r="AN38" s="31"/>
    </row>
    <row r="39" spans="1:40" x14ac:dyDescent="0.25">
      <c r="A39" t="s">
        <v>179</v>
      </c>
      <c r="B39" s="6">
        <v>2.5179999999999998</v>
      </c>
      <c r="C39" s="6">
        <v>41.7258</v>
      </c>
      <c r="D39" s="6">
        <v>3.5700000000000003E-2</v>
      </c>
      <c r="E39" s="6">
        <v>55.617199999999997</v>
      </c>
      <c r="F39" s="6">
        <v>8.5500000000000007E-2</v>
      </c>
      <c r="G39" s="6">
        <v>1.95E-2</v>
      </c>
      <c r="H39" s="6">
        <v>2.1700000000000001E-2</v>
      </c>
      <c r="I39" s="6">
        <v>6.7000000000000002E-3</v>
      </c>
      <c r="J39" s="6">
        <v>7.9299999999999995E-2</v>
      </c>
      <c r="K39" s="6">
        <v>0.16389999999999999</v>
      </c>
      <c r="L39" s="6">
        <v>0.6845</v>
      </c>
      <c r="M39" s="6">
        <v>100.95780000000001</v>
      </c>
      <c r="N39" s="6">
        <f t="shared" si="3"/>
        <v>-1.0602558690388459</v>
      </c>
      <c r="O39" s="6">
        <f t="shared" si="4"/>
        <v>-8.0559139633286318E-3</v>
      </c>
      <c r="P39" s="6">
        <f t="shared" si="5"/>
        <v>99.889488216997833</v>
      </c>
      <c r="Q39" s="29">
        <v>2079</v>
      </c>
      <c r="R39" s="30">
        <v>993</v>
      </c>
      <c r="S39" s="30">
        <v>679</v>
      </c>
      <c r="T39" s="30">
        <v>1444</v>
      </c>
      <c r="U39" s="30">
        <v>417</v>
      </c>
      <c r="V39" s="30">
        <v>164</v>
      </c>
      <c r="W39" s="30">
        <v>181</v>
      </c>
      <c r="X39" s="30">
        <v>219</v>
      </c>
      <c r="Y39" s="30">
        <v>3285</v>
      </c>
      <c r="Z39" s="30">
        <v>4576</v>
      </c>
      <c r="AA39" s="30">
        <v>1028</v>
      </c>
      <c r="AC39" s="30">
        <v>0.35809999999999997</v>
      </c>
      <c r="AD39" s="30">
        <v>0.51329999999999998</v>
      </c>
      <c r="AE39" s="30">
        <v>6.3399999999999998E-2</v>
      </c>
      <c r="AF39" s="30">
        <v>0.91490000000000005</v>
      </c>
      <c r="AG39" s="30">
        <v>3.8100000000000002E-2</v>
      </c>
      <c r="AH39" s="30">
        <v>1.4E-2</v>
      </c>
      <c r="AI39" s="30">
        <v>1.5299999999999999E-2</v>
      </c>
      <c r="AJ39" s="30">
        <v>1.84E-2</v>
      </c>
      <c r="AK39" s="30">
        <v>0.27810000000000001</v>
      </c>
      <c r="AL39" s="30">
        <v>0.39350000000000002</v>
      </c>
      <c r="AM39" s="30">
        <v>0.15210000000000001</v>
      </c>
      <c r="AN39" s="31"/>
    </row>
    <row r="40" spans="1:40" x14ac:dyDescent="0.25">
      <c r="A40" t="s">
        <v>184</v>
      </c>
      <c r="B40" s="6">
        <v>2.3616000000000001</v>
      </c>
      <c r="C40" s="6">
        <v>41.723399999999998</v>
      </c>
      <c r="D40" s="6">
        <v>1.37E-2</v>
      </c>
      <c r="E40" s="6">
        <v>55.694800000000001</v>
      </c>
      <c r="F40" s="6">
        <v>9.8100000000000007E-2</v>
      </c>
      <c r="G40" s="6">
        <v>1.9599999999999999E-2</v>
      </c>
      <c r="H40" s="6">
        <v>0</v>
      </c>
      <c r="I40" s="6">
        <v>0</v>
      </c>
      <c r="J40" s="6">
        <v>0.14610000000000001</v>
      </c>
      <c r="K40" s="6">
        <v>0.19769999999999999</v>
      </c>
      <c r="L40" s="6">
        <v>0.62039999999999995</v>
      </c>
      <c r="M40" s="6">
        <v>100.87560000000001</v>
      </c>
      <c r="N40" s="6">
        <f t="shared" si="3"/>
        <v>-0.99440042109695759</v>
      </c>
      <c r="O40" s="6">
        <f t="shared" si="4"/>
        <v>-3.0914851904090264E-3</v>
      </c>
      <c r="P40" s="6">
        <f t="shared" si="5"/>
        <v>99.87810809371264</v>
      </c>
      <c r="Q40" s="29">
        <v>2177</v>
      </c>
      <c r="R40" s="30">
        <v>997</v>
      </c>
      <c r="S40" s="30">
        <v>690</v>
      </c>
      <c r="T40" s="30">
        <v>1506</v>
      </c>
      <c r="U40" s="30">
        <v>402</v>
      </c>
      <c r="V40" s="30">
        <v>163</v>
      </c>
      <c r="Y40" s="30">
        <v>3425</v>
      </c>
      <c r="Z40" s="30">
        <v>4459</v>
      </c>
      <c r="AA40" s="30">
        <v>1181</v>
      </c>
      <c r="AC40" s="30">
        <v>0.35360000000000003</v>
      </c>
      <c r="AD40" s="30">
        <v>0.51339999999999997</v>
      </c>
      <c r="AE40" s="30">
        <v>5.7599999999999998E-2</v>
      </c>
      <c r="AF40" s="30">
        <v>0.9163</v>
      </c>
      <c r="AG40" s="30">
        <v>3.7499999999999999E-2</v>
      </c>
      <c r="AH40" s="30">
        <v>1.3899999999999999E-2</v>
      </c>
      <c r="AI40" s="30">
        <v>0</v>
      </c>
      <c r="AJ40" s="30">
        <v>0</v>
      </c>
      <c r="AK40" s="30">
        <v>0.29770000000000002</v>
      </c>
      <c r="AL40" s="30">
        <v>0.3881</v>
      </c>
      <c r="AM40" s="30">
        <v>0.15490000000000001</v>
      </c>
      <c r="AN40" s="31"/>
    </row>
    <row r="41" spans="1:40" x14ac:dyDescent="0.25">
      <c r="A41" t="s">
        <v>186</v>
      </c>
      <c r="B41" s="6">
        <v>2.3041</v>
      </c>
      <c r="C41" s="6">
        <v>42.984699999999997</v>
      </c>
      <c r="D41" s="6">
        <v>8.9999999999999993E-3</v>
      </c>
      <c r="E41" s="6">
        <v>55.119</v>
      </c>
      <c r="F41" s="6">
        <v>0.11899999999999999</v>
      </c>
      <c r="G41" s="6">
        <v>1.9599999999999999E-2</v>
      </c>
      <c r="H41" s="6">
        <v>2.9100000000000001E-2</v>
      </c>
      <c r="I41" s="6">
        <v>0</v>
      </c>
      <c r="J41" s="6">
        <v>0</v>
      </c>
      <c r="K41" s="6">
        <v>0</v>
      </c>
      <c r="L41" s="6">
        <v>0.75109999999999999</v>
      </c>
      <c r="M41" s="6">
        <v>101.33580000000001</v>
      </c>
      <c r="N41" s="6">
        <f t="shared" si="3"/>
        <v>-0.97018885935361621</v>
      </c>
      <c r="O41" s="6">
        <f t="shared" si="4"/>
        <v>-2.0309026798307475E-3</v>
      </c>
      <c r="P41" s="6">
        <f t="shared" si="5"/>
        <v>100.36358023796656</v>
      </c>
      <c r="Q41" s="29">
        <v>2126</v>
      </c>
      <c r="R41" s="30">
        <v>985</v>
      </c>
      <c r="S41" s="30">
        <v>763</v>
      </c>
      <c r="T41" s="30">
        <v>1545</v>
      </c>
      <c r="U41" s="30">
        <v>391</v>
      </c>
      <c r="V41" s="30">
        <v>171</v>
      </c>
      <c r="W41" s="30">
        <v>186</v>
      </c>
      <c r="AA41" s="30">
        <v>1164</v>
      </c>
      <c r="AC41" s="30">
        <v>0.3478</v>
      </c>
      <c r="AD41" s="30">
        <v>0.52259999999999995</v>
      </c>
      <c r="AE41" s="30">
        <v>6.2399999999999997E-2</v>
      </c>
      <c r="AF41" s="30">
        <v>0.91159999999999997</v>
      </c>
      <c r="AG41" s="30">
        <v>3.7499999999999999E-2</v>
      </c>
      <c r="AH41" s="30">
        <v>1.46E-2</v>
      </c>
      <c r="AI41" s="30">
        <v>1.5800000000000002E-2</v>
      </c>
      <c r="AJ41" s="30">
        <v>-1E-4</v>
      </c>
      <c r="AK41" s="30">
        <v>-1E-4</v>
      </c>
      <c r="AL41" s="30">
        <v>-2.9999999999999997E-4</v>
      </c>
      <c r="AM41" s="30">
        <v>0.1641</v>
      </c>
      <c r="AN41" s="31"/>
    </row>
    <row r="42" spans="1:40" x14ac:dyDescent="0.25">
      <c r="A42" t="s">
        <v>188</v>
      </c>
      <c r="B42" s="6">
        <v>2.4839000000000002</v>
      </c>
      <c r="C42" s="6">
        <v>42.660899999999998</v>
      </c>
      <c r="D42" s="6">
        <v>0</v>
      </c>
      <c r="E42" s="6">
        <v>55.676699999999997</v>
      </c>
      <c r="F42" s="6">
        <v>9.3299999999999994E-2</v>
      </c>
      <c r="G42" s="6">
        <v>3.5099999999999999E-2</v>
      </c>
      <c r="H42" s="6">
        <v>0</v>
      </c>
      <c r="I42" s="6">
        <v>8.8000000000000005E-3</v>
      </c>
      <c r="J42" s="6">
        <v>0</v>
      </c>
      <c r="K42" s="6">
        <v>9.8500000000000004E-2</v>
      </c>
      <c r="L42" s="6">
        <v>0.6169</v>
      </c>
      <c r="M42" s="6">
        <v>101.6741</v>
      </c>
      <c r="N42" s="6">
        <f t="shared" si="3"/>
        <v>-1.0458973602484471</v>
      </c>
      <c r="O42" s="6">
        <f t="shared" si="4"/>
        <v>0</v>
      </c>
      <c r="P42" s="6">
        <f t="shared" si="5"/>
        <v>100.62820263975155</v>
      </c>
      <c r="Q42" s="29">
        <v>2137</v>
      </c>
      <c r="R42" s="30">
        <v>977</v>
      </c>
      <c r="T42" s="30">
        <v>1409</v>
      </c>
      <c r="U42" s="30">
        <v>403</v>
      </c>
      <c r="V42" s="30">
        <v>159</v>
      </c>
      <c r="X42" s="30">
        <v>221</v>
      </c>
      <c r="Z42" s="30">
        <v>4765</v>
      </c>
      <c r="AA42" s="30">
        <v>1108</v>
      </c>
      <c r="AC42" s="30">
        <v>0.35849999999999999</v>
      </c>
      <c r="AD42" s="30">
        <v>0.5202</v>
      </c>
      <c r="AE42" s="30">
        <v>-2.0000000000000001E-4</v>
      </c>
      <c r="AF42" s="30">
        <v>0.91500000000000004</v>
      </c>
      <c r="AG42" s="30">
        <v>3.7400000000000003E-2</v>
      </c>
      <c r="AH42" s="30">
        <v>1.3899999999999999E-2</v>
      </c>
      <c r="AI42" s="30">
        <v>0</v>
      </c>
      <c r="AJ42" s="30">
        <v>1.8599999999999998E-2</v>
      </c>
      <c r="AK42" s="30">
        <v>0</v>
      </c>
      <c r="AL42" s="30">
        <v>0.40150000000000002</v>
      </c>
      <c r="AM42" s="30">
        <v>0.1507</v>
      </c>
      <c r="AN42" s="31"/>
    </row>
    <row r="43" spans="1:40" x14ac:dyDescent="0.25">
      <c r="A43" t="s">
        <v>193</v>
      </c>
      <c r="B43" s="6">
        <v>2.5901999999999998</v>
      </c>
      <c r="C43" s="6">
        <v>42.576700000000002</v>
      </c>
      <c r="D43" s="6">
        <v>4.0099999999999997E-2</v>
      </c>
      <c r="E43" s="6">
        <v>55.890500000000003</v>
      </c>
      <c r="F43" s="6">
        <v>0.11</v>
      </c>
      <c r="G43" s="6">
        <v>0.88470000000000004</v>
      </c>
      <c r="H43" s="6">
        <v>0</v>
      </c>
      <c r="I43" s="6">
        <v>0</v>
      </c>
      <c r="J43" s="6">
        <v>0.1862</v>
      </c>
      <c r="K43" s="6">
        <v>0</v>
      </c>
      <c r="L43" s="6">
        <v>0.58609999999999995</v>
      </c>
      <c r="M43" s="6">
        <v>102.86450000000001</v>
      </c>
      <c r="N43" s="6">
        <f t="shared" si="3"/>
        <v>-1.0906571691757025</v>
      </c>
      <c r="O43" s="6">
        <f t="shared" si="4"/>
        <v>-9.0487997179125521E-3</v>
      </c>
      <c r="P43" s="6">
        <f t="shared" si="5"/>
        <v>101.76479403110639</v>
      </c>
      <c r="Q43" s="29">
        <v>2164</v>
      </c>
      <c r="R43" s="30">
        <v>1004</v>
      </c>
      <c r="S43" s="30">
        <v>747</v>
      </c>
      <c r="T43" s="30">
        <v>1580</v>
      </c>
      <c r="U43" s="30">
        <v>364</v>
      </c>
      <c r="V43" s="30">
        <v>169</v>
      </c>
      <c r="Y43" s="30">
        <v>3469</v>
      </c>
      <c r="AA43" s="30">
        <v>1143</v>
      </c>
      <c r="AC43" s="30">
        <v>0.36530000000000001</v>
      </c>
      <c r="AD43" s="30">
        <v>0.52010000000000001</v>
      </c>
      <c r="AE43" s="30">
        <v>6.9599999999999995E-2</v>
      </c>
      <c r="AF43" s="30">
        <v>0.91859999999999997</v>
      </c>
      <c r="AG43" s="30">
        <v>3.5200000000000002E-2</v>
      </c>
      <c r="AH43" s="30">
        <v>2.58E-2</v>
      </c>
      <c r="AI43" s="30">
        <v>0</v>
      </c>
      <c r="AJ43" s="30">
        <v>0</v>
      </c>
      <c r="AK43" s="30">
        <v>0.30590000000000001</v>
      </c>
      <c r="AL43" s="30">
        <v>0</v>
      </c>
      <c r="AM43" s="30">
        <v>0.15029999999999999</v>
      </c>
      <c r="AN43" s="31"/>
    </row>
    <row r="44" spans="1:40" x14ac:dyDescent="0.25">
      <c r="A44" t="s">
        <v>196</v>
      </c>
      <c r="B44" s="6">
        <v>2.5329000000000002</v>
      </c>
      <c r="C44" s="6">
        <v>42.970300000000002</v>
      </c>
      <c r="D44" s="6">
        <v>1.2999999999999999E-3</v>
      </c>
      <c r="E44" s="6">
        <v>55.542900000000003</v>
      </c>
      <c r="F44" s="6">
        <v>7.1000000000000004E-3</v>
      </c>
      <c r="G44" s="6">
        <v>16.349499999999999</v>
      </c>
      <c r="H44" s="6">
        <v>0</v>
      </c>
      <c r="I44" s="6">
        <v>6.3E-3</v>
      </c>
      <c r="J44" s="6">
        <v>0.45450000000000002</v>
      </c>
      <c r="K44" s="6">
        <v>0.13270000000000001</v>
      </c>
      <c r="L44" s="6">
        <v>0.68610000000000004</v>
      </c>
      <c r="M44" s="6">
        <v>118.6837</v>
      </c>
      <c r="N44" s="6">
        <f t="shared" si="3"/>
        <v>-1.0665298215601642</v>
      </c>
      <c r="O44" s="6">
        <f t="shared" si="4"/>
        <v>-2.9335260930888571E-4</v>
      </c>
      <c r="P44" s="6">
        <f t="shared" si="5"/>
        <v>117.61687682583053</v>
      </c>
      <c r="Q44" s="29">
        <v>1968</v>
      </c>
      <c r="R44" s="30">
        <v>1021</v>
      </c>
      <c r="S44" s="30">
        <v>759</v>
      </c>
      <c r="T44" s="30">
        <v>1577</v>
      </c>
      <c r="U44" s="30">
        <v>326</v>
      </c>
      <c r="V44" s="30">
        <v>159</v>
      </c>
      <c r="X44" s="30">
        <v>206</v>
      </c>
      <c r="Y44" s="30">
        <v>3566</v>
      </c>
      <c r="Z44" s="30">
        <v>4905</v>
      </c>
      <c r="AA44" s="30">
        <v>1058</v>
      </c>
      <c r="AC44" s="30">
        <v>0.3488</v>
      </c>
      <c r="AD44" s="30">
        <v>0.52639999999999998</v>
      </c>
      <c r="AE44" s="30">
        <v>5.96E-2</v>
      </c>
      <c r="AF44" s="30">
        <v>0.9153</v>
      </c>
      <c r="AG44" s="30">
        <v>2.7400000000000001E-2</v>
      </c>
      <c r="AH44" s="30">
        <v>9.7900000000000001E-2</v>
      </c>
      <c r="AI44" s="30">
        <v>0</v>
      </c>
      <c r="AJ44" s="30">
        <v>1.72E-2</v>
      </c>
      <c r="AK44" s="30">
        <v>0.34310000000000002</v>
      </c>
      <c r="AL44" s="30">
        <v>0.41670000000000001</v>
      </c>
      <c r="AM44" s="30">
        <v>0.15529999999999999</v>
      </c>
      <c r="AN44" s="31"/>
    </row>
    <row r="45" spans="1:40" x14ac:dyDescent="0.25">
      <c r="A45" t="s">
        <v>200</v>
      </c>
      <c r="B45" s="6">
        <v>2.2052999999999998</v>
      </c>
      <c r="C45" s="6">
        <v>43.304699999999997</v>
      </c>
      <c r="D45" s="6">
        <v>1.9E-3</v>
      </c>
      <c r="E45" s="6">
        <v>56.134799999999998</v>
      </c>
      <c r="F45" s="6">
        <v>0.1479</v>
      </c>
      <c r="G45" s="6">
        <v>0.42330000000000001</v>
      </c>
      <c r="H45" s="6">
        <v>0</v>
      </c>
      <c r="I45" s="6">
        <v>2.7900000000000001E-2</v>
      </c>
      <c r="J45" s="6">
        <v>9.2600000000000002E-2</v>
      </c>
      <c r="K45" s="6">
        <v>0.1149</v>
      </c>
      <c r="L45" s="6">
        <v>0.65180000000000005</v>
      </c>
      <c r="M45" s="6">
        <v>103.10509999999999</v>
      </c>
      <c r="N45" s="6">
        <f t="shared" si="3"/>
        <v>-0.9285870802189703</v>
      </c>
      <c r="O45" s="6">
        <f t="shared" si="4"/>
        <v>-4.2874612129760226E-4</v>
      </c>
      <c r="P45" s="6">
        <f t="shared" si="5"/>
        <v>102.17608417365972</v>
      </c>
      <c r="Q45" s="29">
        <v>2167</v>
      </c>
      <c r="R45" s="30">
        <v>1006</v>
      </c>
      <c r="S45" s="30">
        <v>760</v>
      </c>
      <c r="T45" s="30">
        <v>1486</v>
      </c>
      <c r="U45" s="30">
        <v>393</v>
      </c>
      <c r="V45" s="30">
        <v>167</v>
      </c>
      <c r="X45" s="30">
        <v>212</v>
      </c>
      <c r="Y45" s="30">
        <v>3452</v>
      </c>
      <c r="Z45" s="30">
        <v>4346</v>
      </c>
      <c r="AA45" s="30">
        <v>1079</v>
      </c>
      <c r="AC45" s="30">
        <v>0.34399999999999997</v>
      </c>
      <c r="AD45" s="30">
        <v>0.52549999999999997</v>
      </c>
      <c r="AE45" s="30">
        <v>0.06</v>
      </c>
      <c r="AF45" s="30">
        <v>0.91930000000000001</v>
      </c>
      <c r="AG45" s="30">
        <v>3.8800000000000001E-2</v>
      </c>
      <c r="AH45" s="30">
        <v>2.0400000000000001E-2</v>
      </c>
      <c r="AI45" s="30">
        <v>0</v>
      </c>
      <c r="AJ45" s="30">
        <v>1.8599999999999998E-2</v>
      </c>
      <c r="AK45" s="30">
        <v>0.29330000000000001</v>
      </c>
      <c r="AL45" s="30">
        <v>0.36919999999999997</v>
      </c>
      <c r="AM45" s="30">
        <v>0.152</v>
      </c>
      <c r="AN45" s="31"/>
    </row>
    <row r="46" spans="1:40" x14ac:dyDescent="0.25">
      <c r="A46" t="s">
        <v>204</v>
      </c>
      <c r="B46" s="6">
        <v>2.3283</v>
      </c>
      <c r="C46" s="6">
        <v>43.896099999999997</v>
      </c>
      <c r="D46" s="6">
        <v>0</v>
      </c>
      <c r="E46" s="6">
        <v>55.030500000000004</v>
      </c>
      <c r="F46" s="6">
        <v>0.1308</v>
      </c>
      <c r="G46" s="6">
        <v>1.7805</v>
      </c>
      <c r="H46" s="6">
        <v>0</v>
      </c>
      <c r="I46" s="6">
        <v>9.1000000000000004E-3</v>
      </c>
      <c r="J46" s="6">
        <v>0.13300000000000001</v>
      </c>
      <c r="K46" s="6">
        <v>0.32990000000000003</v>
      </c>
      <c r="L46" s="6">
        <v>0.62590000000000001</v>
      </c>
      <c r="M46" s="6">
        <v>104.2641</v>
      </c>
      <c r="N46" s="6">
        <f t="shared" si="3"/>
        <v>-0.9803787688177702</v>
      </c>
      <c r="O46" s="6">
        <f t="shared" si="4"/>
        <v>0</v>
      </c>
      <c r="P46" s="6">
        <f t="shared" si="5"/>
        <v>103.28372123118223</v>
      </c>
      <c r="Q46" s="29">
        <v>2105</v>
      </c>
      <c r="R46" s="30">
        <v>995</v>
      </c>
      <c r="T46" s="30">
        <v>1568</v>
      </c>
      <c r="U46" s="30">
        <v>398</v>
      </c>
      <c r="V46" s="30">
        <v>170</v>
      </c>
      <c r="X46" s="30">
        <v>221</v>
      </c>
      <c r="Y46" s="30">
        <v>3547</v>
      </c>
      <c r="Z46" s="30">
        <v>4743</v>
      </c>
      <c r="AA46" s="30">
        <v>1134</v>
      </c>
      <c r="AC46" s="30">
        <v>0.34760000000000002</v>
      </c>
      <c r="AD46" s="30">
        <v>0.53029999999999999</v>
      </c>
      <c r="AE46" s="30">
        <v>-6.9999999999999999E-4</v>
      </c>
      <c r="AF46" s="30">
        <v>0.91169999999999995</v>
      </c>
      <c r="AG46" s="30">
        <v>3.85E-2</v>
      </c>
      <c r="AH46" s="30">
        <v>3.39E-2</v>
      </c>
      <c r="AI46" s="30">
        <v>0</v>
      </c>
      <c r="AJ46" s="30">
        <v>1.8599999999999998E-2</v>
      </c>
      <c r="AK46" s="30">
        <v>0.30590000000000001</v>
      </c>
      <c r="AL46" s="30">
        <v>0.42499999999999999</v>
      </c>
      <c r="AM46" s="30">
        <v>0.15310000000000001</v>
      </c>
      <c r="AN46" s="31"/>
    </row>
    <row r="47" spans="1:40" x14ac:dyDescent="0.25">
      <c r="A47" t="s">
        <v>207</v>
      </c>
      <c r="B47" s="6">
        <v>1.7579</v>
      </c>
      <c r="C47" s="6">
        <v>42.139800000000001</v>
      </c>
      <c r="D47" s="6">
        <v>2.6700000000000002E-2</v>
      </c>
      <c r="E47" s="6">
        <v>54.499000000000002</v>
      </c>
      <c r="F47" s="6">
        <v>0.1658</v>
      </c>
      <c r="G47" s="6">
        <v>3.5299999999999998E-2</v>
      </c>
      <c r="H47" s="6">
        <v>0</v>
      </c>
      <c r="I47" s="6">
        <v>2.3199999999999998E-2</v>
      </c>
      <c r="J47" s="6">
        <v>0</v>
      </c>
      <c r="K47" s="6">
        <v>3.2800000000000003E-2</v>
      </c>
      <c r="L47" s="6">
        <v>0.61960000000000004</v>
      </c>
      <c r="M47" s="6">
        <v>99.3001</v>
      </c>
      <c r="N47" s="6">
        <f t="shared" si="3"/>
        <v>-0.74020007632382356</v>
      </c>
      <c r="O47" s="6">
        <f t="shared" si="4"/>
        <v>-6.0250112834978843E-3</v>
      </c>
      <c r="P47" s="6">
        <f t="shared" si="5"/>
        <v>98.553874912392672</v>
      </c>
      <c r="Q47" s="29">
        <v>2182</v>
      </c>
      <c r="R47" s="30">
        <v>995</v>
      </c>
      <c r="S47" s="30">
        <v>725</v>
      </c>
      <c r="T47" s="30">
        <v>1492</v>
      </c>
      <c r="U47" s="30">
        <v>432</v>
      </c>
      <c r="V47" s="30">
        <v>175</v>
      </c>
      <c r="X47" s="30">
        <v>209</v>
      </c>
      <c r="Z47" s="30">
        <v>4808</v>
      </c>
      <c r="AA47" s="30">
        <v>913</v>
      </c>
      <c r="AC47" s="30">
        <v>0.31819999999999998</v>
      </c>
      <c r="AD47" s="30">
        <v>0.51649999999999996</v>
      </c>
      <c r="AE47" s="30">
        <v>6.4299999999999996E-2</v>
      </c>
      <c r="AF47" s="30">
        <v>0.90690000000000004</v>
      </c>
      <c r="AG47" s="30">
        <v>4.2200000000000001E-2</v>
      </c>
      <c r="AH47" s="30">
        <v>1.52E-2</v>
      </c>
      <c r="AI47" s="30">
        <v>0</v>
      </c>
      <c r="AJ47" s="30">
        <v>1.8200000000000001E-2</v>
      </c>
      <c r="AK47" s="30">
        <v>-1E-4</v>
      </c>
      <c r="AL47" s="30">
        <v>0.3977</v>
      </c>
      <c r="AM47" s="30">
        <v>0.14149999999999999</v>
      </c>
      <c r="AN47" s="31"/>
    </row>
    <row r="48" spans="1:40" x14ac:dyDescent="0.25">
      <c r="A48" t="s">
        <v>210</v>
      </c>
      <c r="B48" s="6">
        <v>2.2448999999999999</v>
      </c>
      <c r="C48" s="6">
        <v>43.190899999999999</v>
      </c>
      <c r="D48" s="6">
        <v>2.3800000000000002E-2</v>
      </c>
      <c r="E48" s="6">
        <v>54.151200000000003</v>
      </c>
      <c r="F48" s="6">
        <v>0.1153</v>
      </c>
      <c r="G48" s="6">
        <v>0.54810000000000003</v>
      </c>
      <c r="H48" s="6">
        <v>0</v>
      </c>
      <c r="I48" s="6">
        <v>0</v>
      </c>
      <c r="J48" s="6">
        <v>0.18629999999999999</v>
      </c>
      <c r="K48" s="6">
        <v>0</v>
      </c>
      <c r="L48" s="6">
        <v>0.51249999999999996</v>
      </c>
      <c r="M48" s="6">
        <v>100.9731</v>
      </c>
      <c r="N48" s="6">
        <f t="shared" si="3"/>
        <v>-0.94526147752394973</v>
      </c>
      <c r="O48" s="6">
        <f t="shared" si="4"/>
        <v>-5.3706093088857548E-3</v>
      </c>
      <c r="P48" s="6">
        <f t="shared" si="5"/>
        <v>100.02246791316716</v>
      </c>
      <c r="Q48" s="29">
        <v>2083</v>
      </c>
      <c r="R48" s="30">
        <v>982</v>
      </c>
      <c r="S48" s="30">
        <v>711</v>
      </c>
      <c r="T48" s="30">
        <v>1492</v>
      </c>
      <c r="U48" s="30">
        <v>414</v>
      </c>
      <c r="V48" s="30">
        <v>161</v>
      </c>
      <c r="Y48" s="30">
        <v>3223</v>
      </c>
      <c r="AA48" s="30">
        <v>1328</v>
      </c>
      <c r="AC48" s="30">
        <v>0.34260000000000002</v>
      </c>
      <c r="AD48" s="30">
        <v>0.52449999999999997</v>
      </c>
      <c r="AE48" s="30">
        <v>6.2300000000000001E-2</v>
      </c>
      <c r="AF48" s="30">
        <v>0.90410000000000001</v>
      </c>
      <c r="AG48" s="30">
        <v>3.9100000000000003E-2</v>
      </c>
      <c r="AH48" s="30">
        <v>2.1600000000000001E-2</v>
      </c>
      <c r="AI48" s="30">
        <v>0</v>
      </c>
      <c r="AJ48" s="30">
        <v>-1E-4</v>
      </c>
      <c r="AK48" s="30">
        <v>0.28670000000000001</v>
      </c>
      <c r="AL48" s="30">
        <v>-38.527200000000001</v>
      </c>
      <c r="AM48" s="30">
        <v>0.15479999999999999</v>
      </c>
      <c r="AN48" s="31"/>
    </row>
    <row r="49" spans="1:40" x14ac:dyDescent="0.25">
      <c r="A49" t="s">
        <v>215</v>
      </c>
      <c r="B49" s="6">
        <v>2.3698000000000001</v>
      </c>
      <c r="C49" s="6">
        <v>42.298099999999998</v>
      </c>
      <c r="D49" s="6">
        <v>4.2599999999999999E-2</v>
      </c>
      <c r="E49" s="6">
        <v>54.357700000000001</v>
      </c>
      <c r="F49" s="6">
        <v>9.0899999999999995E-2</v>
      </c>
      <c r="G49" s="6">
        <v>1.8599999999999998E-2</v>
      </c>
      <c r="H49" s="6">
        <v>0</v>
      </c>
      <c r="I49" s="6">
        <v>0</v>
      </c>
      <c r="J49" s="6">
        <v>0</v>
      </c>
      <c r="K49" s="6">
        <v>8.2100000000000006E-2</v>
      </c>
      <c r="L49" s="6">
        <v>0.61970000000000003</v>
      </c>
      <c r="M49" s="6">
        <v>99.879599999999996</v>
      </c>
      <c r="N49" s="6">
        <f t="shared" si="3"/>
        <v>-0.99785320033687763</v>
      </c>
      <c r="O49" s="6">
        <f t="shared" si="4"/>
        <v>-9.6129393511988712E-3</v>
      </c>
      <c r="P49" s="6">
        <f t="shared" si="5"/>
        <v>98.872133860311919</v>
      </c>
      <c r="Q49" s="29">
        <v>2120</v>
      </c>
      <c r="R49" s="30">
        <v>987</v>
      </c>
      <c r="S49" s="30">
        <v>724</v>
      </c>
      <c r="T49" s="30">
        <v>1534</v>
      </c>
      <c r="U49" s="30">
        <v>461</v>
      </c>
      <c r="V49" s="30">
        <v>163</v>
      </c>
      <c r="Z49" s="30">
        <v>4677</v>
      </c>
      <c r="AA49" s="30">
        <v>1079</v>
      </c>
      <c r="AC49" s="30">
        <v>0.35139999999999999</v>
      </c>
      <c r="AD49" s="30">
        <v>0.51759999999999995</v>
      </c>
      <c r="AE49" s="30">
        <v>6.8500000000000005E-2</v>
      </c>
      <c r="AF49" s="30">
        <v>0.90600000000000003</v>
      </c>
      <c r="AG49" s="30">
        <v>4.1700000000000001E-2</v>
      </c>
      <c r="AH49" s="30">
        <v>1.3899999999999999E-2</v>
      </c>
      <c r="AI49" s="30">
        <v>0</v>
      </c>
      <c r="AJ49" s="30">
        <v>-1E-4</v>
      </c>
      <c r="AK49" s="30">
        <v>-1E-4</v>
      </c>
      <c r="AL49" s="30">
        <v>0.39250000000000002</v>
      </c>
      <c r="AM49" s="30">
        <v>0.14940000000000001</v>
      </c>
      <c r="AN49" s="31"/>
    </row>
    <row r="50" spans="1:40" x14ac:dyDescent="0.25">
      <c r="A50" t="s">
        <v>220</v>
      </c>
      <c r="B50" s="6">
        <v>2.3538999999999999</v>
      </c>
      <c r="C50" s="6">
        <v>39.178100000000001</v>
      </c>
      <c r="D50" s="6">
        <v>4.4200000000000003E-2</v>
      </c>
      <c r="E50" s="6">
        <v>54.243699999999997</v>
      </c>
      <c r="F50" s="6">
        <v>0.13800000000000001</v>
      </c>
      <c r="G50" s="6">
        <v>3.3300000000000003E-2</v>
      </c>
      <c r="H50" s="6">
        <v>0</v>
      </c>
      <c r="I50" s="6">
        <v>2.4500000000000001E-2</v>
      </c>
      <c r="J50" s="6">
        <v>0</v>
      </c>
      <c r="K50" s="6">
        <v>0</v>
      </c>
      <c r="L50" s="6">
        <v>0.67810000000000004</v>
      </c>
      <c r="M50" s="6">
        <v>96.693700000000007</v>
      </c>
      <c r="N50" s="6">
        <f t="shared" si="3"/>
        <v>-0.99115817717654486</v>
      </c>
      <c r="O50" s="6">
        <f t="shared" si="4"/>
        <v>-9.9739887165021159E-3</v>
      </c>
      <c r="P50" s="6">
        <f t="shared" si="5"/>
        <v>95.692567834106967</v>
      </c>
      <c r="Q50" s="29">
        <v>2160</v>
      </c>
      <c r="R50" s="30">
        <v>933</v>
      </c>
      <c r="S50" s="30">
        <v>750</v>
      </c>
      <c r="T50" s="30">
        <v>1563</v>
      </c>
      <c r="U50" s="30">
        <v>381</v>
      </c>
      <c r="V50" s="30">
        <v>163</v>
      </c>
      <c r="X50" s="30">
        <v>218</v>
      </c>
      <c r="AA50" s="30">
        <v>1150</v>
      </c>
      <c r="AC50" s="30">
        <v>0.35249999999999998</v>
      </c>
      <c r="AD50" s="30">
        <v>0.4929</v>
      </c>
      <c r="AE50" s="30">
        <v>7.0900000000000005E-2</v>
      </c>
      <c r="AF50" s="30">
        <v>0.90559999999999996</v>
      </c>
      <c r="AG50" s="30">
        <v>3.7600000000000001E-2</v>
      </c>
      <c r="AH50" s="30">
        <v>1.4200000000000001E-2</v>
      </c>
      <c r="AI50" s="30">
        <v>-2.0000000000000001E-4</v>
      </c>
      <c r="AJ50" s="30">
        <v>1.9E-2</v>
      </c>
      <c r="AK50" s="30">
        <v>-1E-4</v>
      </c>
      <c r="AL50" s="30">
        <v>-2.0000000000000001E-4</v>
      </c>
      <c r="AM50" s="30">
        <v>0.1578</v>
      </c>
      <c r="AN50" s="31"/>
    </row>
    <row r="51" spans="1:40" x14ac:dyDescent="0.25">
      <c r="A51" t="s">
        <v>227</v>
      </c>
      <c r="B51" s="6">
        <v>2.2774000000000001</v>
      </c>
      <c r="C51" s="6">
        <v>43.312100000000001</v>
      </c>
      <c r="D51" s="6">
        <v>6.4000000000000003E-3</v>
      </c>
      <c r="E51" s="6">
        <v>54.760599999999997</v>
      </c>
      <c r="F51" s="6">
        <v>0.15090000000000001</v>
      </c>
      <c r="G51" s="6">
        <v>3.4700000000000002E-2</v>
      </c>
      <c r="H51" s="6">
        <v>0</v>
      </c>
      <c r="I51" s="6">
        <v>8.9999999999999998E-4</v>
      </c>
      <c r="J51" s="6">
        <v>9.2600000000000002E-2</v>
      </c>
      <c r="K51" s="6">
        <v>6.5699999999999995E-2</v>
      </c>
      <c r="L51" s="6">
        <v>0.70450000000000002</v>
      </c>
      <c r="M51" s="6">
        <v>101.4059</v>
      </c>
      <c r="N51" s="6">
        <f t="shared" si="3"/>
        <v>-0.9589462732919255</v>
      </c>
      <c r="O51" s="6">
        <f t="shared" si="4"/>
        <v>-1.4441974612129762E-3</v>
      </c>
      <c r="P51" s="6">
        <f t="shared" si="5"/>
        <v>100.44550952924686</v>
      </c>
      <c r="Q51" s="29">
        <v>2154</v>
      </c>
      <c r="R51" s="30">
        <v>968</v>
      </c>
      <c r="S51" s="30">
        <v>721</v>
      </c>
      <c r="T51" s="30">
        <v>1506</v>
      </c>
      <c r="U51" s="30">
        <v>389</v>
      </c>
      <c r="V51" s="30">
        <v>165</v>
      </c>
      <c r="X51" s="30">
        <v>218</v>
      </c>
      <c r="Y51" s="30">
        <v>3755</v>
      </c>
      <c r="Z51" s="30">
        <v>4764</v>
      </c>
      <c r="AA51" s="30">
        <v>1044</v>
      </c>
      <c r="AC51" s="30">
        <v>0.34760000000000002</v>
      </c>
      <c r="AD51" s="30">
        <v>0.52510000000000001</v>
      </c>
      <c r="AE51" s="30">
        <v>5.79E-2</v>
      </c>
      <c r="AF51" s="30">
        <v>0.90900000000000003</v>
      </c>
      <c r="AG51" s="30">
        <v>3.8600000000000002E-2</v>
      </c>
      <c r="AH51" s="30">
        <v>1.43E-2</v>
      </c>
      <c r="AI51" s="30">
        <v>0</v>
      </c>
      <c r="AJ51" s="30">
        <v>1.7999999999999999E-2</v>
      </c>
      <c r="AK51" s="30">
        <v>0.318</v>
      </c>
      <c r="AL51" s="30">
        <v>0.3977</v>
      </c>
      <c r="AM51" s="30">
        <v>0.1545</v>
      </c>
      <c r="AN51" s="31"/>
    </row>
    <row r="52" spans="1:40" x14ac:dyDescent="0.25">
      <c r="A52" t="s">
        <v>232</v>
      </c>
      <c r="B52" s="6">
        <v>2.1347</v>
      </c>
      <c r="C52" s="6">
        <v>42.673299999999998</v>
      </c>
      <c r="D52" s="6">
        <v>0</v>
      </c>
      <c r="E52" s="6">
        <v>54.262799999999999</v>
      </c>
      <c r="F52" s="6">
        <v>0.13539999999999999</v>
      </c>
      <c r="G52" s="6">
        <v>5.4000000000000003E-3</v>
      </c>
      <c r="H52" s="6">
        <v>0</v>
      </c>
      <c r="I52" s="6">
        <v>6.7999999999999996E-3</v>
      </c>
      <c r="J52" s="6">
        <v>6.6299999999999998E-2</v>
      </c>
      <c r="K52" s="6">
        <v>0</v>
      </c>
      <c r="L52" s="6">
        <v>0.53669999999999995</v>
      </c>
      <c r="M52" s="6">
        <v>99.8215</v>
      </c>
      <c r="N52" s="6">
        <f t="shared" si="3"/>
        <v>-0.89885949310453728</v>
      </c>
      <c r="O52" s="6">
        <f t="shared" si="4"/>
        <v>0</v>
      </c>
      <c r="P52" s="6">
        <f t="shared" si="5"/>
        <v>98.922640506895462</v>
      </c>
      <c r="Q52" s="29">
        <v>2157</v>
      </c>
      <c r="R52" s="30">
        <v>961</v>
      </c>
      <c r="T52" s="30">
        <v>1479</v>
      </c>
      <c r="U52" s="30">
        <v>375</v>
      </c>
      <c r="V52" s="30">
        <v>171</v>
      </c>
      <c r="X52" s="30">
        <v>225</v>
      </c>
      <c r="Y52" s="30">
        <v>3336</v>
      </c>
      <c r="Z52" s="30" t="s">
        <v>116</v>
      </c>
      <c r="AA52" s="30">
        <v>961</v>
      </c>
      <c r="AC52" s="30">
        <v>0.33939999999999998</v>
      </c>
      <c r="AD52" s="30">
        <v>0.51980000000000004</v>
      </c>
      <c r="AE52" s="30">
        <v>-1E-4</v>
      </c>
      <c r="AF52" s="30">
        <v>0.90410000000000001</v>
      </c>
      <c r="AG52" s="30">
        <v>3.7100000000000001E-2</v>
      </c>
      <c r="AH52" s="30">
        <v>1.43E-2</v>
      </c>
      <c r="AI52" s="30">
        <v>0</v>
      </c>
      <c r="AJ52" s="30">
        <v>1.8800000000000001E-2</v>
      </c>
      <c r="AK52" s="30">
        <v>0.28060000000000002</v>
      </c>
      <c r="AL52" s="30">
        <v>0</v>
      </c>
      <c r="AM52" s="30">
        <v>0.1366</v>
      </c>
      <c r="AN52" s="31"/>
    </row>
    <row r="53" spans="1:40" x14ac:dyDescent="0.25">
      <c r="A53" t="s">
        <v>234</v>
      </c>
      <c r="B53" s="6">
        <v>2.4815999999999998</v>
      </c>
      <c r="C53" s="6">
        <v>42.835000000000001</v>
      </c>
      <c r="D53" s="6">
        <v>0</v>
      </c>
      <c r="E53" s="6">
        <v>58.234200000000001</v>
      </c>
      <c r="F53" s="6">
        <v>8.1699999999999995E-2</v>
      </c>
      <c r="G53" s="6">
        <v>1.67E-2</v>
      </c>
      <c r="H53" s="6">
        <v>0</v>
      </c>
      <c r="I53" s="6">
        <v>6.0000000000000001E-3</v>
      </c>
      <c r="J53" s="6">
        <v>0</v>
      </c>
      <c r="K53" s="6">
        <v>0</v>
      </c>
      <c r="L53" s="6">
        <v>0.6522</v>
      </c>
      <c r="M53" s="6">
        <v>104.3073</v>
      </c>
      <c r="N53" s="6">
        <f t="shared" si="3"/>
        <v>-1.0449288977787135</v>
      </c>
      <c r="O53" s="6">
        <f t="shared" si="4"/>
        <v>0</v>
      </c>
      <c r="P53" s="6">
        <f t="shared" si="5"/>
        <v>103.26237110222128</v>
      </c>
      <c r="Q53" s="29">
        <v>2078</v>
      </c>
      <c r="R53" s="30">
        <v>1025</v>
      </c>
      <c r="T53" s="30">
        <v>1492</v>
      </c>
      <c r="U53" s="30">
        <v>440</v>
      </c>
      <c r="V53" s="30">
        <v>165</v>
      </c>
      <c r="X53" s="30">
        <v>229</v>
      </c>
      <c r="AA53" s="30">
        <v>1078</v>
      </c>
      <c r="AC53" s="30">
        <v>0.35630000000000001</v>
      </c>
      <c r="AD53" s="30">
        <v>0.52200000000000002</v>
      </c>
      <c r="AE53" s="30">
        <v>-5.9999999999999995E-4</v>
      </c>
      <c r="AF53" s="30">
        <v>0.9355</v>
      </c>
      <c r="AG53" s="30">
        <v>3.9800000000000002E-2</v>
      </c>
      <c r="AH53" s="30">
        <v>1.4E-2</v>
      </c>
      <c r="AI53" s="30">
        <v>0</v>
      </c>
      <c r="AJ53" s="30">
        <v>1.9099999999999999E-2</v>
      </c>
      <c r="AK53" s="30">
        <v>-1E-4</v>
      </c>
      <c r="AL53" s="30">
        <v>0</v>
      </c>
      <c r="AM53" s="30">
        <v>0.1522</v>
      </c>
      <c r="AN53" s="31"/>
    </row>
    <row r="54" spans="1:40" x14ac:dyDescent="0.25">
      <c r="A54" t="s">
        <v>237</v>
      </c>
      <c r="B54" s="6">
        <v>2.3262999999999998</v>
      </c>
      <c r="C54" s="6">
        <v>42.5199</v>
      </c>
      <c r="D54" s="6">
        <v>1.26E-2</v>
      </c>
      <c r="E54" s="6">
        <v>55.490299999999998</v>
      </c>
      <c r="F54" s="6">
        <v>0.10879999999999999</v>
      </c>
      <c r="G54" s="6">
        <v>2.7300000000000001E-2</v>
      </c>
      <c r="H54" s="6">
        <v>8.9999999999999993E-3</v>
      </c>
      <c r="I54" s="6">
        <v>6.4000000000000003E-3</v>
      </c>
      <c r="J54" s="6">
        <v>0</v>
      </c>
      <c r="K54" s="6">
        <v>1.6500000000000001E-2</v>
      </c>
      <c r="L54" s="6">
        <v>0.75460000000000005</v>
      </c>
      <c r="M54" s="6">
        <v>101.2717</v>
      </c>
      <c r="N54" s="6">
        <f t="shared" si="3"/>
        <v>-0.97953662753974091</v>
      </c>
      <c r="O54" s="6">
        <f t="shared" si="4"/>
        <v>-2.8432637517630463E-3</v>
      </c>
      <c r="P54" s="6">
        <f t="shared" si="5"/>
        <v>100.28932010870849</v>
      </c>
      <c r="Q54" s="29">
        <v>2142</v>
      </c>
      <c r="R54" s="30">
        <v>997</v>
      </c>
      <c r="S54" s="30">
        <v>739</v>
      </c>
      <c r="T54" s="30">
        <v>1512</v>
      </c>
      <c r="U54" s="30">
        <v>395</v>
      </c>
      <c r="V54" s="30">
        <v>168</v>
      </c>
      <c r="W54" s="30">
        <v>182</v>
      </c>
      <c r="X54" s="30">
        <v>225</v>
      </c>
      <c r="Z54" s="30">
        <v>5004</v>
      </c>
      <c r="AA54" s="30">
        <v>1241</v>
      </c>
      <c r="AC54" s="30">
        <v>0.34989999999999999</v>
      </c>
      <c r="AD54" s="30">
        <v>0.51939999999999997</v>
      </c>
      <c r="AE54" s="30">
        <v>6.13E-2</v>
      </c>
      <c r="AF54" s="30">
        <v>0.91479999999999995</v>
      </c>
      <c r="AG54" s="30">
        <v>3.7400000000000003E-2</v>
      </c>
      <c r="AH54" s="30">
        <v>1.4500000000000001E-2</v>
      </c>
      <c r="AI54" s="30">
        <v>1.5299999999999999E-2</v>
      </c>
      <c r="AJ54" s="30">
        <v>1.8800000000000001E-2</v>
      </c>
      <c r="AK54" s="30">
        <v>-1E-4</v>
      </c>
      <c r="AL54" s="30">
        <v>0.41239999999999999</v>
      </c>
      <c r="AM54" s="30">
        <v>0.16819999999999999</v>
      </c>
      <c r="AN54" s="31"/>
    </row>
    <row r="55" spans="1:40" x14ac:dyDescent="0.25">
      <c r="A55" t="s">
        <v>240</v>
      </c>
      <c r="B55" s="6">
        <v>2.2181999999999999</v>
      </c>
      <c r="C55" s="6">
        <v>42.392600000000002</v>
      </c>
      <c r="D55" s="6">
        <v>4.0000000000000001E-3</v>
      </c>
      <c r="E55" s="6">
        <v>55.382599999999996</v>
      </c>
      <c r="F55" s="6">
        <v>9.06E-2</v>
      </c>
      <c r="G55" s="6">
        <v>1.9400000000000001E-2</v>
      </c>
      <c r="H55" s="6">
        <v>0</v>
      </c>
      <c r="I55" s="6">
        <v>0</v>
      </c>
      <c r="J55" s="6">
        <v>0</v>
      </c>
      <c r="K55" s="6">
        <v>0</v>
      </c>
      <c r="L55" s="6">
        <v>0.65210000000000001</v>
      </c>
      <c r="M55" s="6">
        <v>100.7595</v>
      </c>
      <c r="N55" s="6">
        <f t="shared" si="3"/>
        <v>-0.93401889146225903</v>
      </c>
      <c r="O55" s="6">
        <f t="shared" si="4"/>
        <v>-9.0262341325810988E-4</v>
      </c>
      <c r="P55" s="6">
        <f t="shared" si="5"/>
        <v>99.824578485124491</v>
      </c>
      <c r="Q55" s="29">
        <v>2167</v>
      </c>
      <c r="R55" s="30">
        <v>1002</v>
      </c>
      <c r="S55" s="30">
        <v>754</v>
      </c>
      <c r="T55" s="30">
        <v>1628</v>
      </c>
      <c r="U55" s="30">
        <v>427</v>
      </c>
      <c r="V55" s="30">
        <v>165</v>
      </c>
      <c r="AA55" s="30">
        <v>1077</v>
      </c>
      <c r="AC55" s="30">
        <v>0.34499999999999997</v>
      </c>
      <c r="AD55" s="30">
        <v>0.51849999999999996</v>
      </c>
      <c r="AE55" s="30">
        <v>6.0100000000000001E-2</v>
      </c>
      <c r="AF55" s="30">
        <v>0.91539999999999999</v>
      </c>
      <c r="AG55" s="30">
        <v>3.9100000000000003E-2</v>
      </c>
      <c r="AH55" s="30">
        <v>1.41E-2</v>
      </c>
      <c r="AI55" s="30">
        <v>0</v>
      </c>
      <c r="AJ55" s="30">
        <v>-1E-4</v>
      </c>
      <c r="AK55" s="30">
        <v>-1E-4</v>
      </c>
      <c r="AL55" s="30">
        <v>-1E-4</v>
      </c>
      <c r="AM55" s="30">
        <v>0.15210000000000001</v>
      </c>
      <c r="AN55" s="31"/>
    </row>
    <row r="56" spans="1:40" x14ac:dyDescent="0.25">
      <c r="A56" t="s">
        <v>245</v>
      </c>
      <c r="B56" s="6">
        <v>2.1532</v>
      </c>
      <c r="C56" s="6">
        <v>43.161900000000003</v>
      </c>
      <c r="D56" s="6">
        <v>7.1999999999999998E-3</v>
      </c>
      <c r="E56" s="6">
        <v>54.1205</v>
      </c>
      <c r="F56" s="6">
        <v>0.10630000000000001</v>
      </c>
      <c r="G56" s="6">
        <v>2.2800000000000001E-2</v>
      </c>
      <c r="H56" s="6">
        <v>0</v>
      </c>
      <c r="I56" s="6">
        <v>1.2800000000000001E-2</v>
      </c>
      <c r="J56" s="6">
        <v>0.30580000000000002</v>
      </c>
      <c r="K56" s="6">
        <v>0</v>
      </c>
      <c r="L56" s="6">
        <v>0.73780000000000001</v>
      </c>
      <c r="M56" s="6">
        <v>100.6284</v>
      </c>
      <c r="N56" s="6">
        <f t="shared" si="3"/>
        <v>-0.90664929992630794</v>
      </c>
      <c r="O56" s="6">
        <f t="shared" si="4"/>
        <v>-1.6247221438645979E-3</v>
      </c>
      <c r="P56" s="6">
        <f t="shared" si="5"/>
        <v>99.720125977929825</v>
      </c>
      <c r="Q56" s="29">
        <v>2182</v>
      </c>
      <c r="R56" s="30">
        <v>1000</v>
      </c>
      <c r="S56" s="30">
        <v>768</v>
      </c>
      <c r="T56" s="30">
        <v>1568</v>
      </c>
      <c r="U56" s="30">
        <v>408</v>
      </c>
      <c r="V56" s="30">
        <v>164</v>
      </c>
      <c r="X56" s="30">
        <v>214</v>
      </c>
      <c r="Y56" s="30">
        <v>3468</v>
      </c>
      <c r="AA56" s="30">
        <v>1150</v>
      </c>
      <c r="AC56" s="30">
        <v>0.34150000000000003</v>
      </c>
      <c r="AD56" s="30">
        <v>0.52410000000000001</v>
      </c>
      <c r="AE56" s="30">
        <v>6.2199999999999998E-2</v>
      </c>
      <c r="AF56" s="30">
        <v>0.90380000000000005</v>
      </c>
      <c r="AG56" s="30">
        <v>3.8300000000000001E-2</v>
      </c>
      <c r="AH56" s="30">
        <v>1.4E-2</v>
      </c>
      <c r="AI56" s="30">
        <v>0</v>
      </c>
      <c r="AJ56" s="30">
        <v>1.8200000000000001E-2</v>
      </c>
      <c r="AK56" s="30">
        <v>0.31950000000000001</v>
      </c>
      <c r="AL56" s="30">
        <v>-39.3217</v>
      </c>
      <c r="AM56" s="30">
        <v>0.16239999999999999</v>
      </c>
      <c r="AN56" s="31"/>
    </row>
    <row r="57" spans="1:40" x14ac:dyDescent="0.25">
      <c r="A57" t="s">
        <v>249</v>
      </c>
      <c r="B57" s="6">
        <v>2.5202</v>
      </c>
      <c r="C57" s="6">
        <v>43.268599999999999</v>
      </c>
      <c r="D57" s="6">
        <v>1.03E-2</v>
      </c>
      <c r="E57" s="6">
        <v>54.398099999999999</v>
      </c>
      <c r="F57" s="6">
        <v>0.12620000000000001</v>
      </c>
      <c r="G57" s="6">
        <v>1.6500000000000001E-2</v>
      </c>
      <c r="H57" s="6">
        <v>0</v>
      </c>
      <c r="I57" s="6">
        <v>1.4999999999999999E-2</v>
      </c>
      <c r="J57" s="6">
        <v>0</v>
      </c>
      <c r="K57" s="6">
        <v>0</v>
      </c>
      <c r="L57" s="6">
        <v>0.73050000000000004</v>
      </c>
      <c r="M57" s="6">
        <v>101.08540000000001</v>
      </c>
      <c r="N57" s="6">
        <f t="shared" si="3"/>
        <v>-1.0611822244446782</v>
      </c>
      <c r="O57" s="6">
        <f t="shared" si="4"/>
        <v>-2.3242552891396331E-3</v>
      </c>
      <c r="P57" s="6">
        <f t="shared" si="5"/>
        <v>100.02189352026619</v>
      </c>
      <c r="Q57" s="29">
        <v>2127</v>
      </c>
      <c r="R57" s="30">
        <v>1003</v>
      </c>
      <c r="S57" s="30">
        <v>707</v>
      </c>
      <c r="T57" s="30">
        <v>1507</v>
      </c>
      <c r="U57" s="30">
        <v>399</v>
      </c>
      <c r="V57" s="30">
        <v>163</v>
      </c>
      <c r="X57" s="30">
        <v>219</v>
      </c>
      <c r="AA57" s="30">
        <v>1065</v>
      </c>
      <c r="AC57" s="30">
        <v>0.35970000000000002</v>
      </c>
      <c r="AD57" s="30">
        <v>0.52490000000000003</v>
      </c>
      <c r="AE57" s="30">
        <v>5.8000000000000003E-2</v>
      </c>
      <c r="AF57" s="30">
        <v>0.90529999999999999</v>
      </c>
      <c r="AG57" s="30">
        <v>3.8399999999999997E-2</v>
      </c>
      <c r="AH57" s="30">
        <v>1.3899999999999999E-2</v>
      </c>
      <c r="AI57" s="30">
        <v>0</v>
      </c>
      <c r="AJ57" s="30">
        <v>1.8700000000000001E-2</v>
      </c>
      <c r="AK57" s="30">
        <v>-2.9999999999999997E-4</v>
      </c>
      <c r="AL57" s="30">
        <v>0</v>
      </c>
      <c r="AM57" s="30">
        <v>0.15770000000000001</v>
      </c>
      <c r="AN57" s="31"/>
    </row>
    <row r="58" spans="1:40" x14ac:dyDescent="0.25">
      <c r="A58" t="s">
        <v>254</v>
      </c>
      <c r="B58" s="6">
        <v>0.85460000000000003</v>
      </c>
      <c r="C58" s="6">
        <v>27.0246</v>
      </c>
      <c r="D58" s="6">
        <v>0.41460000000000002</v>
      </c>
      <c r="E58" s="6">
        <v>41.964399999999998</v>
      </c>
      <c r="F58" s="6">
        <v>0.1724</v>
      </c>
      <c r="G58" s="6">
        <v>0.3105</v>
      </c>
      <c r="H58" s="6">
        <v>0.82110000000000005</v>
      </c>
      <c r="I58" s="6">
        <v>1.52E-2</v>
      </c>
      <c r="J58" s="6">
        <v>0</v>
      </c>
      <c r="K58" s="6">
        <v>0.31059999999999999</v>
      </c>
      <c r="L58" s="6">
        <v>0.64739999999999998</v>
      </c>
      <c r="M58" s="6">
        <v>72.535499999999999</v>
      </c>
      <c r="N58" s="6">
        <f t="shared" si="3"/>
        <v>-0.35984696810190547</v>
      </c>
      <c r="O58" s="6">
        <f t="shared" si="4"/>
        <v>-9.3556916784203095E-2</v>
      </c>
      <c r="P58" s="6">
        <f t="shared" si="5"/>
        <v>72.082096115113885</v>
      </c>
      <c r="Q58" s="29">
        <v>2088</v>
      </c>
      <c r="R58" s="30">
        <v>851</v>
      </c>
      <c r="S58" s="30">
        <v>664</v>
      </c>
      <c r="T58" s="30">
        <v>1501</v>
      </c>
      <c r="U58" s="30">
        <v>391</v>
      </c>
      <c r="V58" s="30">
        <v>162</v>
      </c>
      <c r="W58" s="30">
        <v>182</v>
      </c>
      <c r="X58" s="30">
        <v>214</v>
      </c>
      <c r="Z58" s="30">
        <v>4377</v>
      </c>
      <c r="AA58" s="30">
        <v>1161</v>
      </c>
      <c r="AC58" s="30">
        <v>0.25080000000000002</v>
      </c>
      <c r="AD58" s="30">
        <v>0.39460000000000001</v>
      </c>
      <c r="AE58" s="30">
        <v>0.13239999999999999</v>
      </c>
      <c r="AF58" s="30">
        <v>0.80210000000000004</v>
      </c>
      <c r="AG58" s="30">
        <v>3.9600000000000003E-2</v>
      </c>
      <c r="AH58" s="30">
        <v>1.8499999999999999E-2</v>
      </c>
      <c r="AI58" s="30">
        <v>2.2599999999999999E-2</v>
      </c>
      <c r="AJ58" s="30">
        <v>1.83E-2</v>
      </c>
      <c r="AK58" s="30">
        <v>-2.9999999999999997E-4</v>
      </c>
      <c r="AL58" s="30">
        <v>0.39450000000000002</v>
      </c>
      <c r="AM58" s="30">
        <v>0.15579999999999999</v>
      </c>
      <c r="AN58" s="31"/>
    </row>
    <row r="59" spans="1:40" x14ac:dyDescent="0.25">
      <c r="A59" t="s">
        <v>259</v>
      </c>
      <c r="B59" s="6">
        <v>2.3195999999999999</v>
      </c>
      <c r="C59" s="6">
        <v>43.1648</v>
      </c>
      <c r="D59" s="6">
        <v>0</v>
      </c>
      <c r="E59" s="6">
        <v>55.173699999999997</v>
      </c>
      <c r="F59" s="6">
        <v>7.7299999999999994E-2</v>
      </c>
      <c r="G59" s="6">
        <v>2.2700000000000001E-2</v>
      </c>
      <c r="H59" s="6">
        <v>0</v>
      </c>
      <c r="I59" s="6">
        <v>0</v>
      </c>
      <c r="J59" s="6">
        <v>0</v>
      </c>
      <c r="K59" s="6">
        <v>0</v>
      </c>
      <c r="L59" s="6">
        <v>0.57899999999999996</v>
      </c>
      <c r="M59" s="6">
        <v>101.33710000000001</v>
      </c>
      <c r="N59" s="6">
        <f t="shared" si="3"/>
        <v>-0.97671545425834283</v>
      </c>
      <c r="O59" s="6">
        <f t="shared" si="4"/>
        <v>0</v>
      </c>
      <c r="P59" s="6">
        <f t="shared" si="5"/>
        <v>100.36038454574167</v>
      </c>
      <c r="Q59" s="29">
        <v>2132</v>
      </c>
      <c r="R59" s="30">
        <v>981</v>
      </c>
      <c r="T59" s="30">
        <v>1518</v>
      </c>
      <c r="U59" s="30">
        <v>433</v>
      </c>
      <c r="V59" s="30">
        <v>167</v>
      </c>
      <c r="AA59" s="30">
        <v>1167</v>
      </c>
      <c r="AC59" s="30">
        <v>0.34920000000000001</v>
      </c>
      <c r="AD59" s="30">
        <v>0.52410000000000001</v>
      </c>
      <c r="AE59" s="30">
        <v>0</v>
      </c>
      <c r="AF59" s="30">
        <v>0.91249999999999998</v>
      </c>
      <c r="AG59" s="30">
        <v>3.9E-2</v>
      </c>
      <c r="AH59" s="30">
        <v>1.43E-2</v>
      </c>
      <c r="AI59" s="30">
        <v>0</v>
      </c>
      <c r="AJ59" s="30">
        <v>-1E-4</v>
      </c>
      <c r="AK59" s="30">
        <v>0</v>
      </c>
      <c r="AL59" s="30">
        <v>0</v>
      </c>
      <c r="AM59" s="30">
        <v>0.15090000000000001</v>
      </c>
      <c r="AN59" s="31"/>
    </row>
    <row r="60" spans="1:40" x14ac:dyDescent="0.25">
      <c r="A60" t="s">
        <v>263</v>
      </c>
      <c r="B60" s="6">
        <v>2.1503999999999999</v>
      </c>
      <c r="C60" s="6">
        <v>42.374299999999998</v>
      </c>
      <c r="D60" s="6">
        <v>0</v>
      </c>
      <c r="E60" s="6">
        <v>56.0443</v>
      </c>
      <c r="F60" s="6">
        <v>0.1336</v>
      </c>
      <c r="G60" s="6">
        <v>3.5999999999999997E-2</v>
      </c>
      <c r="H60" s="6">
        <v>0</v>
      </c>
      <c r="I60" s="6">
        <v>0</v>
      </c>
      <c r="J60" s="6">
        <v>7.9799999999999996E-2</v>
      </c>
      <c r="K60" s="6">
        <v>0</v>
      </c>
      <c r="L60" s="6">
        <v>0.7127</v>
      </c>
      <c r="M60" s="6">
        <v>101.5312</v>
      </c>
      <c r="N60" s="6">
        <f t="shared" si="3"/>
        <v>-0.90547030213706703</v>
      </c>
      <c r="O60" s="6">
        <f t="shared" si="4"/>
        <v>0</v>
      </c>
      <c r="P60" s="6">
        <f t="shared" si="5"/>
        <v>100.62572969786294</v>
      </c>
      <c r="Q60" s="29">
        <v>2126</v>
      </c>
      <c r="R60" s="30">
        <v>981</v>
      </c>
      <c r="T60" s="30">
        <v>1518</v>
      </c>
      <c r="U60" s="30">
        <v>393</v>
      </c>
      <c r="V60" s="30">
        <v>166</v>
      </c>
      <c r="Y60" s="30">
        <v>3547</v>
      </c>
      <c r="AA60" s="30">
        <v>1046</v>
      </c>
      <c r="AC60" s="30">
        <v>0.33929999999999999</v>
      </c>
      <c r="AD60" s="30">
        <v>0.5181</v>
      </c>
      <c r="AE60" s="30">
        <v>0</v>
      </c>
      <c r="AF60" s="30">
        <v>0.91930000000000001</v>
      </c>
      <c r="AG60" s="30">
        <v>3.8300000000000001E-2</v>
      </c>
      <c r="AH60" s="30">
        <v>1.44E-2</v>
      </c>
      <c r="AI60" s="30">
        <v>0</v>
      </c>
      <c r="AJ60" s="30">
        <v>-1E-4</v>
      </c>
      <c r="AK60" s="30">
        <v>0.29949999999999999</v>
      </c>
      <c r="AL60" s="30">
        <v>0</v>
      </c>
      <c r="AM60" s="30">
        <v>0.1555</v>
      </c>
      <c r="AN60" s="31"/>
    </row>
    <row r="61" spans="1:40" x14ac:dyDescent="0.25">
      <c r="A61" t="s">
        <v>267</v>
      </c>
      <c r="B61" s="6">
        <v>2.2305000000000001</v>
      </c>
      <c r="C61" s="6">
        <v>42.735100000000003</v>
      </c>
      <c r="D61" s="6">
        <v>1.2999999999999999E-3</v>
      </c>
      <c r="E61" s="6">
        <v>55.840800000000002</v>
      </c>
      <c r="F61" s="6">
        <v>0.1318</v>
      </c>
      <c r="G61" s="6">
        <v>2.0899999999999998E-2</v>
      </c>
      <c r="H61" s="6">
        <v>0</v>
      </c>
      <c r="I61" s="6">
        <v>2.1499999999999998E-2</v>
      </c>
      <c r="J61" s="6">
        <v>0</v>
      </c>
      <c r="K61" s="6">
        <v>0</v>
      </c>
      <c r="L61" s="6">
        <v>0.6532</v>
      </c>
      <c r="M61" s="6">
        <v>101.6352</v>
      </c>
      <c r="N61" s="6">
        <f t="shared" si="3"/>
        <v>-0.93919806032213926</v>
      </c>
      <c r="O61" s="6">
        <f t="shared" si="4"/>
        <v>-2.9335260930888571E-4</v>
      </c>
      <c r="P61" s="6">
        <f t="shared" si="5"/>
        <v>100.69570858706855</v>
      </c>
      <c r="Q61" s="29">
        <v>2191</v>
      </c>
      <c r="R61" s="30">
        <v>998</v>
      </c>
      <c r="S61" s="30">
        <v>760</v>
      </c>
      <c r="T61" s="30">
        <v>1432</v>
      </c>
      <c r="U61" s="30">
        <v>375</v>
      </c>
      <c r="V61" s="30">
        <v>164</v>
      </c>
      <c r="X61" s="30">
        <v>226</v>
      </c>
      <c r="AA61" s="30">
        <v>1099</v>
      </c>
      <c r="AC61" s="30">
        <v>0.34670000000000001</v>
      </c>
      <c r="AD61" s="30">
        <v>0.52100000000000002</v>
      </c>
      <c r="AE61" s="30">
        <v>5.9700000000000003E-2</v>
      </c>
      <c r="AF61" s="30">
        <v>0.91659999999999997</v>
      </c>
      <c r="AG61" s="30">
        <v>3.6900000000000002E-2</v>
      </c>
      <c r="AH61" s="30">
        <v>1.41E-2</v>
      </c>
      <c r="AI61" s="30">
        <v>0</v>
      </c>
      <c r="AJ61" s="30">
        <v>1.95E-2</v>
      </c>
      <c r="AK61" s="30">
        <v>-2.9999999999999997E-4</v>
      </c>
      <c r="AL61" s="30">
        <v>0</v>
      </c>
      <c r="AM61" s="30">
        <v>0.15329999999999999</v>
      </c>
      <c r="AN61" s="31"/>
    </row>
    <row r="62" spans="1:40" x14ac:dyDescent="0.25">
      <c r="A62" t="s">
        <v>273</v>
      </c>
      <c r="B62" s="6">
        <v>2.6219000000000001</v>
      </c>
      <c r="C62" s="6">
        <v>42.321199999999997</v>
      </c>
      <c r="D62" s="6">
        <v>0</v>
      </c>
      <c r="E62" s="6">
        <v>55.029299999999999</v>
      </c>
      <c r="F62" s="6">
        <v>0.1003</v>
      </c>
      <c r="G62" s="6">
        <v>5.5599999999999997E-2</v>
      </c>
      <c r="H62" s="6">
        <v>0</v>
      </c>
      <c r="I62" s="6">
        <v>5.1999999999999998E-2</v>
      </c>
      <c r="J62" s="6">
        <v>0</v>
      </c>
      <c r="K62" s="6">
        <v>0</v>
      </c>
      <c r="L62" s="6">
        <v>0.73260000000000003</v>
      </c>
      <c r="M62" s="6">
        <v>100.9132</v>
      </c>
      <c r="N62" s="6">
        <f t="shared" si="3"/>
        <v>-1.1040051084324665</v>
      </c>
      <c r="O62" s="6">
        <f t="shared" si="4"/>
        <v>0</v>
      </c>
      <c r="P62" s="6">
        <f t="shared" si="5"/>
        <v>99.809194891567543</v>
      </c>
      <c r="Q62" s="29">
        <v>2134</v>
      </c>
      <c r="R62" s="30">
        <v>972</v>
      </c>
      <c r="T62" s="30">
        <v>1456</v>
      </c>
      <c r="U62" s="30">
        <v>389</v>
      </c>
      <c r="V62" s="30">
        <v>166</v>
      </c>
      <c r="X62" s="30">
        <v>220</v>
      </c>
      <c r="AA62" s="30">
        <v>1061</v>
      </c>
      <c r="AC62" s="30">
        <v>0.36599999999999999</v>
      </c>
      <c r="AD62" s="30">
        <v>0.51770000000000005</v>
      </c>
      <c r="AE62" s="30">
        <v>-1E-4</v>
      </c>
      <c r="AF62" s="30">
        <v>0.91069999999999995</v>
      </c>
      <c r="AG62" s="30">
        <v>3.6600000000000001E-2</v>
      </c>
      <c r="AH62" s="30">
        <v>1.4800000000000001E-2</v>
      </c>
      <c r="AI62" s="30">
        <v>0</v>
      </c>
      <c r="AJ62" s="30">
        <v>2.0199999999999999E-2</v>
      </c>
      <c r="AK62" s="30">
        <v>-1E-4</v>
      </c>
      <c r="AL62" s="30">
        <v>-1E-4</v>
      </c>
      <c r="AM62" s="30">
        <v>0.15770000000000001</v>
      </c>
      <c r="AN62" s="31"/>
    </row>
    <row r="63" spans="1:40" x14ac:dyDescent="0.25">
      <c r="A63" t="s">
        <v>279</v>
      </c>
      <c r="B63" s="6">
        <v>2.6193</v>
      </c>
      <c r="C63" s="6">
        <v>42.300800000000002</v>
      </c>
      <c r="D63" s="6">
        <v>0</v>
      </c>
      <c r="E63" s="6">
        <v>54.2821</v>
      </c>
      <c r="F63" s="6">
        <v>0.2092</v>
      </c>
      <c r="G63" s="6">
        <v>4.7199999999999999E-2</v>
      </c>
      <c r="H63" s="6">
        <v>0</v>
      </c>
      <c r="I63" s="6">
        <v>5.1799999999999999E-2</v>
      </c>
      <c r="J63" s="6">
        <v>9.3100000000000002E-2</v>
      </c>
      <c r="K63" s="6">
        <v>0</v>
      </c>
      <c r="L63" s="6">
        <v>0.56410000000000005</v>
      </c>
      <c r="M63" s="6">
        <v>100.1677</v>
      </c>
      <c r="N63" s="6">
        <f t="shared" si="3"/>
        <v>-1.1029103247710286</v>
      </c>
      <c r="O63" s="6">
        <f t="shared" si="4"/>
        <v>0</v>
      </c>
      <c r="P63" s="6">
        <f t="shared" si="5"/>
        <v>99.064789675228965</v>
      </c>
      <c r="Q63" s="29">
        <v>2071</v>
      </c>
      <c r="R63" s="30">
        <v>982</v>
      </c>
      <c r="T63" s="30">
        <v>1513</v>
      </c>
      <c r="U63" s="30">
        <v>409</v>
      </c>
      <c r="V63" s="30">
        <v>169</v>
      </c>
      <c r="X63" s="30">
        <v>231</v>
      </c>
      <c r="Y63" s="30">
        <v>3390</v>
      </c>
      <c r="Z63" s="30" t="s">
        <v>116</v>
      </c>
      <c r="AA63" s="30">
        <v>1100</v>
      </c>
      <c r="AC63" s="30">
        <v>0.36330000000000001</v>
      </c>
      <c r="AD63" s="30">
        <v>0.51759999999999995</v>
      </c>
      <c r="AE63" s="30">
        <v>-1E-4</v>
      </c>
      <c r="AF63" s="30">
        <v>0.90539999999999998</v>
      </c>
      <c r="AG63" s="30">
        <v>4.2200000000000001E-2</v>
      </c>
      <c r="AH63" s="30">
        <v>1.49E-2</v>
      </c>
      <c r="AI63" s="30">
        <v>0</v>
      </c>
      <c r="AJ63" s="30">
        <v>2.1000000000000001E-2</v>
      </c>
      <c r="AK63" s="30">
        <v>0.2883</v>
      </c>
      <c r="AL63" s="30">
        <v>0</v>
      </c>
      <c r="AM63" s="30">
        <v>0.1462</v>
      </c>
      <c r="AN63" s="31"/>
    </row>
    <row r="64" spans="1:40" x14ac:dyDescent="0.25">
      <c r="A64" t="s">
        <v>283</v>
      </c>
      <c r="B64" s="6">
        <v>2.6415000000000002</v>
      </c>
      <c r="C64" s="6">
        <v>43.0548</v>
      </c>
      <c r="D64" s="6">
        <v>1.8700000000000001E-2</v>
      </c>
      <c r="E64" s="6">
        <v>55.430700000000002</v>
      </c>
      <c r="F64" s="6">
        <v>0.1638</v>
      </c>
      <c r="G64" s="6">
        <v>5.4800000000000001E-2</v>
      </c>
      <c r="H64" s="6">
        <v>0</v>
      </c>
      <c r="I64" s="6">
        <v>6.2300000000000001E-2</v>
      </c>
      <c r="J64" s="6">
        <v>0</v>
      </c>
      <c r="K64" s="6">
        <v>0</v>
      </c>
      <c r="L64" s="6">
        <v>0.72709999999999997</v>
      </c>
      <c r="M64" s="6">
        <v>102.1536</v>
      </c>
      <c r="N64" s="6">
        <f t="shared" si="3"/>
        <v>-1.1122580929571535</v>
      </c>
      <c r="O64" s="6">
        <f t="shared" si="4"/>
        <v>-4.2197644569816643E-3</v>
      </c>
      <c r="P64" s="6">
        <f t="shared" si="5"/>
        <v>101.03712214258587</v>
      </c>
      <c r="Q64" s="29">
        <v>2231</v>
      </c>
      <c r="R64" s="30">
        <v>1002</v>
      </c>
      <c r="S64" s="30">
        <v>795</v>
      </c>
      <c r="T64" s="30">
        <v>1523</v>
      </c>
      <c r="U64" s="30">
        <v>399</v>
      </c>
      <c r="V64" s="30">
        <v>161</v>
      </c>
      <c r="X64" s="30">
        <v>202</v>
      </c>
      <c r="AA64" s="30">
        <v>1119</v>
      </c>
      <c r="AC64" s="30">
        <v>0.37090000000000001</v>
      </c>
      <c r="AD64" s="30">
        <v>0.52349999999999997</v>
      </c>
      <c r="AE64" s="30">
        <v>6.7699999999999996E-2</v>
      </c>
      <c r="AF64" s="30">
        <v>0.91420000000000001</v>
      </c>
      <c r="AG64" s="30">
        <v>3.9800000000000002E-2</v>
      </c>
      <c r="AH64" s="30">
        <v>1.44E-2</v>
      </c>
      <c r="AI64" s="30">
        <v>0</v>
      </c>
      <c r="AJ64" s="30">
        <v>1.9300000000000001E-2</v>
      </c>
      <c r="AK64" s="30">
        <v>-1E-4</v>
      </c>
      <c r="AL64" s="30">
        <v>-1E-4</v>
      </c>
      <c r="AM64" s="30">
        <v>0.15989999999999999</v>
      </c>
      <c r="AN64" s="31"/>
    </row>
    <row r="65" spans="1:40" x14ac:dyDescent="0.25">
      <c r="A65" t="s">
        <v>286</v>
      </c>
      <c r="B65" s="6">
        <v>3.0299</v>
      </c>
      <c r="C65" s="6">
        <v>43.221899999999998</v>
      </c>
      <c r="D65" s="6">
        <v>5.8999999999999999E-3</v>
      </c>
      <c r="E65" s="6">
        <v>56.008000000000003</v>
      </c>
      <c r="F65" s="6">
        <v>0.15670000000000001</v>
      </c>
      <c r="G65" s="6">
        <v>3.73E-2</v>
      </c>
      <c r="H65" s="6">
        <v>0</v>
      </c>
      <c r="I65" s="6">
        <v>3.8800000000000001E-2</v>
      </c>
      <c r="J65" s="6">
        <v>0.3044</v>
      </c>
      <c r="K65" s="6">
        <v>0</v>
      </c>
      <c r="L65" s="6">
        <v>0.621</v>
      </c>
      <c r="M65" s="6">
        <v>103.42400000000001</v>
      </c>
      <c r="N65" s="6">
        <f t="shared" si="3"/>
        <v>-1.2758019291504368</v>
      </c>
      <c r="O65" s="6">
        <f t="shared" si="4"/>
        <v>-1.3313695345557122E-3</v>
      </c>
      <c r="P65" s="6">
        <f t="shared" si="5"/>
        <v>102.14686670131502</v>
      </c>
      <c r="Q65" s="29">
        <v>2114</v>
      </c>
      <c r="R65" s="30">
        <v>993</v>
      </c>
      <c r="S65" s="30">
        <v>776</v>
      </c>
      <c r="T65" s="30">
        <v>1545</v>
      </c>
      <c r="U65" s="30">
        <v>421</v>
      </c>
      <c r="V65" s="30">
        <v>164</v>
      </c>
      <c r="X65" s="30">
        <v>229</v>
      </c>
      <c r="Y65" s="30">
        <v>3205</v>
      </c>
      <c r="AA65" s="30">
        <v>1031</v>
      </c>
      <c r="AC65" s="30">
        <v>0.38679999999999998</v>
      </c>
      <c r="AD65" s="30">
        <v>0.52470000000000006</v>
      </c>
      <c r="AE65" s="30">
        <v>6.25E-2</v>
      </c>
      <c r="AF65" s="30">
        <v>0.91900000000000004</v>
      </c>
      <c r="AG65" s="30">
        <v>4.1099999999999998E-2</v>
      </c>
      <c r="AH65" s="30">
        <v>1.44E-2</v>
      </c>
      <c r="AI65" s="30">
        <v>0</v>
      </c>
      <c r="AJ65" s="30">
        <v>2.0400000000000001E-2</v>
      </c>
      <c r="AK65" s="30">
        <v>0.29970000000000002</v>
      </c>
      <c r="AL65" s="30">
        <v>-1E-4</v>
      </c>
      <c r="AM65" s="30">
        <v>0.1472</v>
      </c>
      <c r="AN65" s="31"/>
    </row>
    <row r="66" spans="1:40" x14ac:dyDescent="0.25">
      <c r="A66" t="s">
        <v>291</v>
      </c>
      <c r="B66" s="6">
        <v>3.1168999999999998</v>
      </c>
      <c r="C66" s="6">
        <v>42.918700000000001</v>
      </c>
      <c r="D66" s="6">
        <v>0</v>
      </c>
      <c r="E66" s="6">
        <v>55.183199999999999</v>
      </c>
      <c r="F66" s="6">
        <v>7.3899999999999993E-2</v>
      </c>
      <c r="G66" s="6">
        <v>2.98E-2</v>
      </c>
      <c r="H66" s="6">
        <v>0</v>
      </c>
      <c r="I66" s="6">
        <v>3.5799999999999998E-2</v>
      </c>
      <c r="J66" s="6">
        <v>0.18609999999999999</v>
      </c>
      <c r="K66" s="6">
        <v>0.13189999999999999</v>
      </c>
      <c r="L66" s="6">
        <v>0.70130000000000003</v>
      </c>
      <c r="M66" s="6">
        <v>102.3776</v>
      </c>
      <c r="N66" s="6">
        <f t="shared" ref="N66:N97" si="6">-$B66*15.999/(2*18.998)</f>
        <v>-1.31243507474471</v>
      </c>
      <c r="O66" s="6">
        <f t="shared" ref="O66:O97" si="7">-$D66*15.999/(2*35.45)</f>
        <v>0</v>
      </c>
      <c r="P66" s="6">
        <f t="shared" ref="P66:P97" si="8">M66+N66+O66</f>
        <v>101.06516492525529</v>
      </c>
      <c r="Q66" s="29">
        <v>2109</v>
      </c>
      <c r="R66" s="30">
        <v>990</v>
      </c>
      <c r="T66" s="30">
        <v>1570</v>
      </c>
      <c r="U66" s="30">
        <v>417</v>
      </c>
      <c r="V66" s="30">
        <v>165</v>
      </c>
      <c r="X66" s="30">
        <v>226</v>
      </c>
      <c r="Y66" s="30">
        <v>3220</v>
      </c>
      <c r="Z66" s="30">
        <v>4267</v>
      </c>
      <c r="AA66" s="30">
        <v>1004</v>
      </c>
      <c r="AC66" s="30">
        <v>0.39090000000000003</v>
      </c>
      <c r="AD66" s="30">
        <v>0.52249999999999996</v>
      </c>
      <c r="AE66" s="30">
        <v>0</v>
      </c>
      <c r="AF66" s="30">
        <v>0.91279999999999994</v>
      </c>
      <c r="AG66" s="30">
        <v>3.7699999999999997E-2</v>
      </c>
      <c r="AH66" s="30">
        <v>1.4200000000000001E-2</v>
      </c>
      <c r="AI66" s="30">
        <v>0</v>
      </c>
      <c r="AJ66" s="30">
        <v>2.01E-2</v>
      </c>
      <c r="AK66" s="30">
        <v>0.28639999999999999</v>
      </c>
      <c r="AL66" s="30">
        <v>0.36480000000000001</v>
      </c>
      <c r="AM66" s="30">
        <v>0.15260000000000001</v>
      </c>
      <c r="AN66" s="31"/>
    </row>
    <row r="67" spans="1:40" x14ac:dyDescent="0.25">
      <c r="A67" t="s">
        <v>296</v>
      </c>
      <c r="B67" s="6">
        <v>2.4125000000000001</v>
      </c>
      <c r="C67" s="6">
        <v>42.252499999999998</v>
      </c>
      <c r="D67" s="6">
        <v>1.66E-2</v>
      </c>
      <c r="E67" s="6">
        <v>54.653100000000002</v>
      </c>
      <c r="F67" s="6">
        <v>0.30530000000000002</v>
      </c>
      <c r="G67" s="6">
        <v>0.104</v>
      </c>
      <c r="H67" s="6">
        <v>0</v>
      </c>
      <c r="I67" s="6">
        <v>8.2400000000000001E-2</v>
      </c>
      <c r="J67" s="6">
        <v>0.1595</v>
      </c>
      <c r="K67" s="6">
        <v>0.1648</v>
      </c>
      <c r="L67" s="6">
        <v>0.68089999999999995</v>
      </c>
      <c r="M67" s="6">
        <v>100.83150000000001</v>
      </c>
      <c r="N67" s="6">
        <f t="shared" si="6"/>
        <v>-1.0158329166228024</v>
      </c>
      <c r="O67" s="6">
        <f t="shared" si="7"/>
        <v>-3.7458871650211567E-3</v>
      </c>
      <c r="P67" s="6">
        <f t="shared" si="8"/>
        <v>99.811921196212182</v>
      </c>
      <c r="Q67" s="29">
        <v>2225</v>
      </c>
      <c r="R67" s="30">
        <v>976</v>
      </c>
      <c r="S67" s="30">
        <v>730</v>
      </c>
      <c r="T67" s="30">
        <v>1558</v>
      </c>
      <c r="U67" s="30">
        <v>435</v>
      </c>
      <c r="V67" s="30">
        <v>165</v>
      </c>
      <c r="X67" s="30">
        <v>203</v>
      </c>
      <c r="Y67" s="30">
        <v>3262</v>
      </c>
      <c r="Z67" s="30">
        <v>4649</v>
      </c>
      <c r="AA67" s="30">
        <v>1090</v>
      </c>
      <c r="AC67" s="30">
        <v>0.35809999999999997</v>
      </c>
      <c r="AD67" s="30">
        <v>0.51719999999999999</v>
      </c>
      <c r="AE67" s="30">
        <v>6.1800000000000001E-2</v>
      </c>
      <c r="AF67" s="30">
        <v>0.90859999999999996</v>
      </c>
      <c r="AG67" s="30">
        <v>4.7100000000000003E-2</v>
      </c>
      <c r="AH67" s="30">
        <v>1.5599999999999999E-2</v>
      </c>
      <c r="AI67" s="30">
        <v>0</v>
      </c>
      <c r="AJ67" s="30">
        <v>2.01E-2</v>
      </c>
      <c r="AK67" s="30">
        <v>0.28639999999999999</v>
      </c>
      <c r="AL67" s="30">
        <v>0.39950000000000002</v>
      </c>
      <c r="AM67" s="30">
        <v>0.15509999999999999</v>
      </c>
      <c r="AN67" s="31"/>
    </row>
    <row r="68" spans="1:40" x14ac:dyDescent="0.25">
      <c r="A68" t="s">
        <v>299</v>
      </c>
      <c r="B68" s="6">
        <v>2.5548000000000002</v>
      </c>
      <c r="C68" s="6">
        <v>42.667299999999997</v>
      </c>
      <c r="D68" s="6">
        <v>0</v>
      </c>
      <c r="E68" s="6">
        <v>54.339700000000001</v>
      </c>
      <c r="F68" s="6">
        <v>0.3327</v>
      </c>
      <c r="G68" s="6">
        <v>9.6799999999999997E-2</v>
      </c>
      <c r="H68" s="6">
        <v>0</v>
      </c>
      <c r="I68" s="6">
        <v>5.7700000000000001E-2</v>
      </c>
      <c r="J68" s="6">
        <v>0</v>
      </c>
      <c r="K68" s="6">
        <v>0.14829999999999999</v>
      </c>
      <c r="L68" s="6">
        <v>0.64049999999999996</v>
      </c>
      <c r="M68" s="6">
        <v>100.8378</v>
      </c>
      <c r="N68" s="6">
        <f t="shared" si="6"/>
        <v>-1.0757512685545847</v>
      </c>
      <c r="O68" s="6">
        <f t="shared" si="7"/>
        <v>0</v>
      </c>
      <c r="P68" s="6">
        <f t="shared" si="8"/>
        <v>99.762048731445418</v>
      </c>
      <c r="Q68" s="29">
        <v>2102</v>
      </c>
      <c r="R68" s="30">
        <v>982</v>
      </c>
      <c r="T68" s="30">
        <v>1500</v>
      </c>
      <c r="U68" s="30">
        <v>432</v>
      </c>
      <c r="V68" s="30">
        <v>161</v>
      </c>
      <c r="X68" s="30">
        <v>235</v>
      </c>
      <c r="Z68" s="30">
        <v>4413</v>
      </c>
      <c r="AA68" s="30">
        <v>955</v>
      </c>
      <c r="AC68" s="30">
        <v>0.36070000000000002</v>
      </c>
      <c r="AD68" s="30">
        <v>0.52049999999999996</v>
      </c>
      <c r="AE68" s="30">
        <v>-4.1000000000000003E-3</v>
      </c>
      <c r="AF68" s="30">
        <v>0.90559999999999996</v>
      </c>
      <c r="AG68" s="30">
        <v>4.7800000000000002E-2</v>
      </c>
      <c r="AH68" s="30">
        <v>1.52E-2</v>
      </c>
      <c r="AI68" s="30">
        <v>0</v>
      </c>
      <c r="AJ68" s="30">
        <v>2.1499999999999998E-2</v>
      </c>
      <c r="AK68" s="30">
        <v>0</v>
      </c>
      <c r="AL68" s="30">
        <v>0.37859999999999999</v>
      </c>
      <c r="AM68" s="30">
        <v>0.1454</v>
      </c>
      <c r="AN68" s="31"/>
    </row>
    <row r="69" spans="1:40" x14ac:dyDescent="0.25">
      <c r="A69" t="s">
        <v>304</v>
      </c>
      <c r="B69" s="6">
        <v>2.6861999999999999</v>
      </c>
      <c r="C69" s="6">
        <v>42.640099999999997</v>
      </c>
      <c r="D69" s="6">
        <v>0</v>
      </c>
      <c r="E69" s="6">
        <v>54.976900000000001</v>
      </c>
      <c r="F69" s="6">
        <v>0.1295</v>
      </c>
      <c r="G69" s="6">
        <v>2.5600000000000001E-2</v>
      </c>
      <c r="H69" s="6">
        <v>0</v>
      </c>
      <c r="I69" s="6">
        <v>6.4399999999999999E-2</v>
      </c>
      <c r="J69" s="6">
        <v>0</v>
      </c>
      <c r="K69" s="6">
        <v>0.24729999999999999</v>
      </c>
      <c r="L69" s="6">
        <v>0.69510000000000005</v>
      </c>
      <c r="M69" s="6">
        <v>101.465</v>
      </c>
      <c r="N69" s="6">
        <f t="shared" si="6"/>
        <v>-1.1310799505211073</v>
      </c>
      <c r="O69" s="6">
        <f t="shared" si="7"/>
        <v>0</v>
      </c>
      <c r="P69" s="6">
        <f t="shared" si="8"/>
        <v>100.33392004947889</v>
      </c>
      <c r="Q69" s="29">
        <v>2162</v>
      </c>
      <c r="R69" s="30">
        <v>974</v>
      </c>
      <c r="T69" s="30">
        <v>1476</v>
      </c>
      <c r="U69" s="30">
        <v>419</v>
      </c>
      <c r="V69" s="30">
        <v>167</v>
      </c>
      <c r="X69" s="30">
        <v>220</v>
      </c>
      <c r="Z69" s="30">
        <v>4649</v>
      </c>
      <c r="AA69" s="30">
        <v>1078</v>
      </c>
      <c r="AC69" s="30">
        <v>0.37030000000000002</v>
      </c>
      <c r="AD69" s="30">
        <v>0.52010000000000001</v>
      </c>
      <c r="AE69" s="30">
        <v>-1E-4</v>
      </c>
      <c r="AF69" s="30">
        <v>0.91010000000000002</v>
      </c>
      <c r="AG69" s="30">
        <v>3.9899999999999998E-2</v>
      </c>
      <c r="AH69" s="30">
        <v>1.44E-2</v>
      </c>
      <c r="AI69" s="30">
        <v>0</v>
      </c>
      <c r="AJ69" s="30">
        <v>2.07E-2</v>
      </c>
      <c r="AK69" s="30">
        <v>-1E-4</v>
      </c>
      <c r="AL69" s="30">
        <v>0.40870000000000001</v>
      </c>
      <c r="AM69" s="30">
        <v>0.15559999999999999</v>
      </c>
      <c r="AN69" s="31"/>
    </row>
    <row r="70" spans="1:40" x14ac:dyDescent="0.25">
      <c r="A70" t="s">
        <v>308</v>
      </c>
      <c r="B70" s="6">
        <v>2.5893999999999999</v>
      </c>
      <c r="C70" s="6">
        <v>43.0715</v>
      </c>
      <c r="D70" s="6">
        <v>3.61E-2</v>
      </c>
      <c r="E70" s="6">
        <v>54.952300000000001</v>
      </c>
      <c r="F70" s="6">
        <v>0.1094</v>
      </c>
      <c r="G70" s="6">
        <v>1.2424999999999999</v>
      </c>
      <c r="H70" s="6">
        <v>0</v>
      </c>
      <c r="I70" s="6">
        <v>5.7099999999999998E-2</v>
      </c>
      <c r="J70" s="6">
        <v>0</v>
      </c>
      <c r="K70" s="6">
        <v>0.27939999999999998</v>
      </c>
      <c r="L70" s="6">
        <v>0.61099999999999999</v>
      </c>
      <c r="M70" s="6">
        <v>102.94880000000001</v>
      </c>
      <c r="N70" s="6">
        <f t="shared" si="6"/>
        <v>-1.0903203126644909</v>
      </c>
      <c r="O70" s="6">
        <f t="shared" si="7"/>
        <v>-8.1461763046544421E-3</v>
      </c>
      <c r="P70" s="6">
        <f t="shared" si="8"/>
        <v>101.85033351103087</v>
      </c>
      <c r="Q70" s="29">
        <v>2124</v>
      </c>
      <c r="R70" s="30">
        <v>991</v>
      </c>
      <c r="S70" s="30">
        <v>733</v>
      </c>
      <c r="T70" s="30">
        <v>1576</v>
      </c>
      <c r="U70" s="30">
        <v>422</v>
      </c>
      <c r="V70" s="30">
        <v>169</v>
      </c>
      <c r="X70" s="30">
        <v>202</v>
      </c>
      <c r="Z70" s="30">
        <v>4399</v>
      </c>
      <c r="AA70" s="30">
        <v>1091</v>
      </c>
      <c r="AC70" s="30">
        <v>0.36299999999999999</v>
      </c>
      <c r="AD70" s="30">
        <v>0.52380000000000004</v>
      </c>
      <c r="AE70" s="30">
        <v>6.7500000000000004E-2</v>
      </c>
      <c r="AF70" s="30">
        <v>0.91120000000000001</v>
      </c>
      <c r="AG70" s="30">
        <v>3.9399999999999998E-2</v>
      </c>
      <c r="AH70" s="30">
        <v>2.92E-2</v>
      </c>
      <c r="AI70" s="30">
        <v>0</v>
      </c>
      <c r="AJ70" s="30">
        <v>1.9099999999999999E-2</v>
      </c>
      <c r="AK70" s="30">
        <v>-1E-4</v>
      </c>
      <c r="AL70" s="30">
        <v>0.39279999999999998</v>
      </c>
      <c r="AM70" s="30">
        <v>0.14949999999999999</v>
      </c>
      <c r="AN70" s="31"/>
    </row>
    <row r="71" spans="1:40" x14ac:dyDescent="0.25">
      <c r="A71" t="s">
        <v>313</v>
      </c>
      <c r="B71" s="6">
        <v>2.6486000000000001</v>
      </c>
      <c r="C71" s="6">
        <v>43.466500000000003</v>
      </c>
      <c r="D71" s="6">
        <v>3.1300000000000001E-2</v>
      </c>
      <c r="E71" s="6">
        <v>55.058700000000002</v>
      </c>
      <c r="F71" s="6">
        <v>0.1065</v>
      </c>
      <c r="G71" s="6">
        <v>3.3599999999999998E-2</v>
      </c>
      <c r="H71" s="6">
        <v>0</v>
      </c>
      <c r="I71" s="6">
        <v>3.5700000000000003E-2</v>
      </c>
      <c r="J71" s="6">
        <v>0</v>
      </c>
      <c r="K71" s="6">
        <v>0</v>
      </c>
      <c r="L71" s="6">
        <v>0.59130000000000005</v>
      </c>
      <c r="M71" s="6">
        <v>101.9722</v>
      </c>
      <c r="N71" s="6">
        <f t="shared" si="6"/>
        <v>-1.1152476944941572</v>
      </c>
      <c r="O71" s="6">
        <f t="shared" si="7"/>
        <v>-7.0630282087447115E-3</v>
      </c>
      <c r="P71" s="6">
        <f t="shared" si="8"/>
        <v>100.84988927729709</v>
      </c>
      <c r="Q71" s="29">
        <v>2160</v>
      </c>
      <c r="R71" s="30">
        <v>996</v>
      </c>
      <c r="S71" s="30">
        <v>701</v>
      </c>
      <c r="T71" s="30">
        <v>1506</v>
      </c>
      <c r="U71" s="30">
        <v>405</v>
      </c>
      <c r="V71" s="30">
        <v>167</v>
      </c>
      <c r="X71" s="30">
        <v>217</v>
      </c>
      <c r="AA71" s="30">
        <v>1111</v>
      </c>
      <c r="AC71" s="30">
        <v>0.36840000000000001</v>
      </c>
      <c r="AD71" s="30">
        <v>0.52659999999999996</v>
      </c>
      <c r="AE71" s="30">
        <v>6.3700000000000007E-2</v>
      </c>
      <c r="AF71" s="30">
        <v>0.91139999999999999</v>
      </c>
      <c r="AG71" s="30">
        <v>3.7999999999999999E-2</v>
      </c>
      <c r="AH71" s="30">
        <v>1.4500000000000001E-2</v>
      </c>
      <c r="AI71" s="30">
        <v>0</v>
      </c>
      <c r="AJ71" s="30">
        <v>1.9300000000000001E-2</v>
      </c>
      <c r="AK71" s="30">
        <v>-2.9999999999999997E-4</v>
      </c>
      <c r="AL71" s="30">
        <v>0</v>
      </c>
      <c r="AM71" s="30">
        <v>0.14879999999999999</v>
      </c>
      <c r="AN71" s="31"/>
    </row>
    <row r="72" spans="1:40" x14ac:dyDescent="0.25">
      <c r="A72" t="s">
        <v>318</v>
      </c>
      <c r="B72" s="6">
        <v>2.6671999999999998</v>
      </c>
      <c r="C72" s="6">
        <v>43.936999999999998</v>
      </c>
      <c r="D72" s="6">
        <v>2.58E-2</v>
      </c>
      <c r="E72" s="6">
        <v>54.765999999999998</v>
      </c>
      <c r="F72" s="6">
        <v>7.0400000000000004E-2</v>
      </c>
      <c r="G72" s="6">
        <v>1.6299999999999999E-2</v>
      </c>
      <c r="H72" s="6">
        <v>0</v>
      </c>
      <c r="I72" s="6">
        <v>5.16E-2</v>
      </c>
      <c r="J72" s="6">
        <v>0.106</v>
      </c>
      <c r="K72" s="6">
        <v>0</v>
      </c>
      <c r="L72" s="6">
        <v>0.62970000000000004</v>
      </c>
      <c r="M72" s="6">
        <v>102.27</v>
      </c>
      <c r="N72" s="6">
        <f t="shared" si="6"/>
        <v>-1.1230796083798293</v>
      </c>
      <c r="O72" s="6">
        <f t="shared" si="7"/>
        <v>-5.8219210155148098E-3</v>
      </c>
      <c r="P72" s="6">
        <f t="shared" si="8"/>
        <v>101.14109847060466</v>
      </c>
      <c r="Q72" s="29">
        <v>2152</v>
      </c>
      <c r="R72" s="30">
        <v>989</v>
      </c>
      <c r="S72" s="30">
        <v>735</v>
      </c>
      <c r="T72" s="30">
        <v>1534</v>
      </c>
      <c r="U72" s="30">
        <v>411</v>
      </c>
      <c r="V72" s="30">
        <v>164</v>
      </c>
      <c r="X72" s="30">
        <v>206</v>
      </c>
      <c r="Y72" s="30">
        <v>3650</v>
      </c>
      <c r="AA72" s="30">
        <v>1103</v>
      </c>
      <c r="AC72" s="30">
        <v>0.36899999999999999</v>
      </c>
      <c r="AD72" s="30">
        <v>0.53010000000000002</v>
      </c>
      <c r="AE72" s="30">
        <v>6.4799999999999996E-2</v>
      </c>
      <c r="AF72" s="30">
        <v>0.90920000000000001</v>
      </c>
      <c r="AG72" s="30">
        <v>3.7100000000000001E-2</v>
      </c>
      <c r="AH72" s="30">
        <v>1.3899999999999999E-2</v>
      </c>
      <c r="AI72" s="30">
        <v>0</v>
      </c>
      <c r="AJ72" s="30">
        <v>1.9199999999999998E-2</v>
      </c>
      <c r="AK72" s="30">
        <v>0.311</v>
      </c>
      <c r="AL72" s="30">
        <v>-41.241</v>
      </c>
      <c r="AM72" s="30">
        <v>0.1515</v>
      </c>
      <c r="AN72" s="31"/>
    </row>
    <row r="73" spans="1:40" x14ac:dyDescent="0.25">
      <c r="A73" t="s">
        <v>324</v>
      </c>
      <c r="B73" s="6">
        <v>2.7147000000000001</v>
      </c>
      <c r="C73" s="6">
        <v>43.262</v>
      </c>
      <c r="D73" s="6">
        <v>0</v>
      </c>
      <c r="E73" s="6">
        <v>54.507300000000001</v>
      </c>
      <c r="F73" s="6">
        <v>0.1019</v>
      </c>
      <c r="G73" s="6">
        <v>7.4999999999999997E-3</v>
      </c>
      <c r="H73" s="6">
        <v>0</v>
      </c>
      <c r="I73" s="6">
        <v>8.1900000000000001E-2</v>
      </c>
      <c r="J73" s="6">
        <v>0</v>
      </c>
      <c r="K73" s="6">
        <v>0.31219999999999998</v>
      </c>
      <c r="L73" s="6">
        <v>0.60799999999999998</v>
      </c>
      <c r="M73" s="6">
        <v>101.5955</v>
      </c>
      <c r="N73" s="6">
        <f t="shared" si="6"/>
        <v>-1.1430804637330245</v>
      </c>
      <c r="O73" s="6">
        <f t="shared" si="7"/>
        <v>0</v>
      </c>
      <c r="P73" s="6">
        <f t="shared" si="8"/>
        <v>100.45241953626697</v>
      </c>
      <c r="Q73" s="29">
        <v>2107</v>
      </c>
      <c r="R73" s="30">
        <v>990</v>
      </c>
      <c r="T73" s="30">
        <v>1571</v>
      </c>
      <c r="U73" s="30">
        <v>380</v>
      </c>
      <c r="V73" s="30">
        <v>172</v>
      </c>
      <c r="X73" s="30">
        <v>218</v>
      </c>
      <c r="Z73" s="30">
        <v>4048</v>
      </c>
      <c r="AA73" s="30">
        <v>1177</v>
      </c>
      <c r="AC73" s="30">
        <v>0.3695</v>
      </c>
      <c r="AD73" s="30">
        <v>0.52500000000000002</v>
      </c>
      <c r="AE73" s="30">
        <v>0</v>
      </c>
      <c r="AF73" s="30">
        <v>0.90749999999999997</v>
      </c>
      <c r="AG73" s="30">
        <v>3.5999999999999997E-2</v>
      </c>
      <c r="AH73" s="30">
        <v>1.44E-2</v>
      </c>
      <c r="AI73" s="30">
        <v>0</v>
      </c>
      <c r="AJ73" s="30">
        <v>2.1100000000000001E-2</v>
      </c>
      <c r="AK73" s="30">
        <v>0</v>
      </c>
      <c r="AL73" s="30">
        <v>0.36959999999999998</v>
      </c>
      <c r="AM73" s="30">
        <v>0.15359999999999999</v>
      </c>
      <c r="AN73" s="31"/>
    </row>
    <row r="74" spans="1:40" x14ac:dyDescent="0.25">
      <c r="A74" t="s">
        <v>329</v>
      </c>
      <c r="B74" s="6">
        <v>2.8026</v>
      </c>
      <c r="C74" s="6">
        <v>42.704799999999999</v>
      </c>
      <c r="D74" s="6">
        <v>0</v>
      </c>
      <c r="E74" s="6">
        <v>54.1419</v>
      </c>
      <c r="F74" s="6">
        <v>0.20499999999999999</v>
      </c>
      <c r="G74" s="6">
        <v>5.1200000000000002E-2</v>
      </c>
      <c r="H74" s="6">
        <v>0</v>
      </c>
      <c r="I74" s="6">
        <v>5.1900000000000002E-2</v>
      </c>
      <c r="J74" s="6">
        <v>0</v>
      </c>
      <c r="K74" s="6">
        <v>0</v>
      </c>
      <c r="L74" s="6">
        <v>0.57999999999999996</v>
      </c>
      <c r="M74" s="6">
        <v>100.53740000000001</v>
      </c>
      <c r="N74" s="6">
        <f t="shared" si="6"/>
        <v>-1.1800925729024108</v>
      </c>
      <c r="O74" s="6">
        <f t="shared" si="7"/>
        <v>0</v>
      </c>
      <c r="P74" s="6">
        <f t="shared" si="8"/>
        <v>99.357307427097595</v>
      </c>
      <c r="Q74" s="29">
        <v>2152</v>
      </c>
      <c r="R74" s="30">
        <v>973</v>
      </c>
      <c r="T74" s="30">
        <v>1469</v>
      </c>
      <c r="U74" s="30">
        <v>411</v>
      </c>
      <c r="V74" s="30">
        <v>168</v>
      </c>
      <c r="X74" s="30">
        <v>227</v>
      </c>
      <c r="AA74" s="30">
        <v>1085</v>
      </c>
      <c r="AC74" s="30">
        <v>0.37630000000000002</v>
      </c>
      <c r="AD74" s="30">
        <v>0.52070000000000005</v>
      </c>
      <c r="AE74" s="30">
        <v>-1.5E-3</v>
      </c>
      <c r="AF74" s="30">
        <v>0.90400000000000003</v>
      </c>
      <c r="AG74" s="30">
        <v>4.2200000000000001E-2</v>
      </c>
      <c r="AH74" s="30">
        <v>1.49E-2</v>
      </c>
      <c r="AI74" s="30">
        <v>0</v>
      </c>
      <c r="AJ74" s="30">
        <v>2.07E-2</v>
      </c>
      <c r="AK74" s="30">
        <v>0</v>
      </c>
      <c r="AL74" s="30">
        <v>-1E-4</v>
      </c>
      <c r="AM74" s="30">
        <v>0.1467</v>
      </c>
      <c r="AN74" s="31"/>
    </row>
    <row r="75" spans="1:40" x14ac:dyDescent="0.25">
      <c r="A75" t="s">
        <v>333</v>
      </c>
      <c r="B75" s="6">
        <v>2.8443999999999998</v>
      </c>
      <c r="C75" s="6">
        <v>42.586399999999998</v>
      </c>
      <c r="D75" s="6">
        <v>0</v>
      </c>
      <c r="E75" s="6">
        <v>55.0152</v>
      </c>
      <c r="F75" s="6">
        <v>0.1023</v>
      </c>
      <c r="G75" s="6">
        <v>3.3999999999999998E-3</v>
      </c>
      <c r="H75" s="6">
        <v>0</v>
      </c>
      <c r="I75" s="6">
        <v>0.125</v>
      </c>
      <c r="J75" s="6">
        <v>0</v>
      </c>
      <c r="K75" s="6">
        <v>8.2500000000000004E-2</v>
      </c>
      <c r="L75" s="6">
        <v>0.69489999999999996</v>
      </c>
      <c r="M75" s="6">
        <v>101.4542</v>
      </c>
      <c r="N75" s="6">
        <f t="shared" si="6"/>
        <v>-1.1976933256132223</v>
      </c>
      <c r="O75" s="6">
        <f t="shared" si="7"/>
        <v>0</v>
      </c>
      <c r="P75" s="6">
        <f t="shared" si="8"/>
        <v>100.25650667438678</v>
      </c>
      <c r="Q75" s="29">
        <v>2137</v>
      </c>
      <c r="R75" s="30">
        <v>1001</v>
      </c>
      <c r="T75" s="30">
        <v>1494</v>
      </c>
      <c r="U75" s="30">
        <v>381</v>
      </c>
      <c r="V75" s="30">
        <v>175</v>
      </c>
      <c r="X75" s="30">
        <v>235</v>
      </c>
      <c r="Z75" s="30">
        <v>4218</v>
      </c>
      <c r="AA75" s="30">
        <v>1001</v>
      </c>
      <c r="AC75" s="30">
        <v>0.37769999999999998</v>
      </c>
      <c r="AD75" s="30">
        <v>0.51980000000000004</v>
      </c>
      <c r="AE75" s="30">
        <v>0</v>
      </c>
      <c r="AF75" s="30">
        <v>0.91010000000000002</v>
      </c>
      <c r="AG75" s="30">
        <v>3.6200000000000003E-2</v>
      </c>
      <c r="AH75" s="30">
        <v>1.46E-2</v>
      </c>
      <c r="AI75" s="30">
        <v>0</v>
      </c>
      <c r="AJ75" s="30">
        <v>2.3800000000000002E-2</v>
      </c>
      <c r="AK75" s="30">
        <v>-1E-4</v>
      </c>
      <c r="AL75" s="30">
        <v>0.35470000000000002</v>
      </c>
      <c r="AM75" s="30">
        <v>0.152</v>
      </c>
      <c r="AN75" s="31"/>
    </row>
    <row r="76" spans="1:40" x14ac:dyDescent="0.25">
      <c r="A76" t="s">
        <v>335</v>
      </c>
      <c r="B76" s="6">
        <v>2.7776999999999998</v>
      </c>
      <c r="C76" s="6">
        <v>42.444899999999997</v>
      </c>
      <c r="D76" s="6">
        <v>2.63E-2</v>
      </c>
      <c r="E76" s="6">
        <v>54.272399999999998</v>
      </c>
      <c r="F76" s="6">
        <v>0.20300000000000001</v>
      </c>
      <c r="G76" s="6">
        <v>6.5500000000000003E-2</v>
      </c>
      <c r="H76" s="6">
        <v>0</v>
      </c>
      <c r="I76" s="6">
        <v>5.9200000000000003E-2</v>
      </c>
      <c r="J76" s="6">
        <v>0</v>
      </c>
      <c r="K76" s="6">
        <v>0</v>
      </c>
      <c r="L76" s="6">
        <v>0.66190000000000004</v>
      </c>
      <c r="M76" s="6">
        <v>100.51090000000001</v>
      </c>
      <c r="N76" s="6">
        <f t="shared" si="6"/>
        <v>-1.1696079139909463</v>
      </c>
      <c r="O76" s="6">
        <f t="shared" si="7"/>
        <v>-5.9347489421720731E-3</v>
      </c>
      <c r="P76" s="6">
        <f t="shared" si="8"/>
        <v>99.335357337066895</v>
      </c>
      <c r="Q76" s="29">
        <v>2056</v>
      </c>
      <c r="R76" s="30">
        <v>1000</v>
      </c>
      <c r="S76" s="30">
        <v>739</v>
      </c>
      <c r="T76" s="30">
        <v>1501</v>
      </c>
      <c r="U76" s="30">
        <v>403</v>
      </c>
      <c r="V76" s="30">
        <v>165</v>
      </c>
      <c r="X76" s="30">
        <v>233</v>
      </c>
      <c r="AA76" s="30">
        <v>1049</v>
      </c>
      <c r="AC76" s="30">
        <v>0.37109999999999999</v>
      </c>
      <c r="AD76" s="30">
        <v>0.51900000000000002</v>
      </c>
      <c r="AE76" s="30">
        <v>6.5299999999999997E-2</v>
      </c>
      <c r="AF76" s="30">
        <v>0.90510000000000002</v>
      </c>
      <c r="AG76" s="30">
        <v>4.1500000000000002E-2</v>
      </c>
      <c r="AH76" s="30">
        <v>1.49E-2</v>
      </c>
      <c r="AI76" s="30">
        <v>0</v>
      </c>
      <c r="AJ76" s="30">
        <v>2.1399999999999999E-2</v>
      </c>
      <c r="AK76" s="30">
        <v>0</v>
      </c>
      <c r="AL76" s="30">
        <v>0</v>
      </c>
      <c r="AM76" s="30">
        <v>0.15160000000000001</v>
      </c>
      <c r="AN76" s="31"/>
    </row>
    <row r="77" spans="1:40" x14ac:dyDescent="0.25">
      <c r="A77" t="s">
        <v>337</v>
      </c>
      <c r="B77" s="6">
        <v>2.8763999999999998</v>
      </c>
      <c r="C77" s="6">
        <v>42.459899999999998</v>
      </c>
      <c r="D77" s="6">
        <v>0</v>
      </c>
      <c r="E77" s="6">
        <v>54.720399999999998</v>
      </c>
      <c r="F77" s="6">
        <v>9.9199999999999997E-2</v>
      </c>
      <c r="G77" s="6">
        <v>1.5800000000000002E-2</v>
      </c>
      <c r="H77" s="6">
        <v>0</v>
      </c>
      <c r="I77" s="6">
        <v>0.13719999999999999</v>
      </c>
      <c r="J77" s="6">
        <v>0</v>
      </c>
      <c r="K77" s="6">
        <v>0</v>
      </c>
      <c r="L77" s="6">
        <v>0.6331</v>
      </c>
      <c r="M77" s="6">
        <v>100.9421</v>
      </c>
      <c r="N77" s="6">
        <f t="shared" si="6"/>
        <v>-1.2111675860616906</v>
      </c>
      <c r="O77" s="6">
        <f t="shared" si="7"/>
        <v>0</v>
      </c>
      <c r="P77" s="6">
        <f t="shared" si="8"/>
        <v>99.730932413938305</v>
      </c>
      <c r="Q77" s="29">
        <v>2190</v>
      </c>
      <c r="R77" s="30">
        <v>977</v>
      </c>
      <c r="T77" s="30">
        <v>1541</v>
      </c>
      <c r="U77" s="30">
        <v>401</v>
      </c>
      <c r="V77" s="30">
        <v>162</v>
      </c>
      <c r="X77" s="30">
        <v>222</v>
      </c>
      <c r="AA77" s="30">
        <v>1061</v>
      </c>
      <c r="AC77" s="30">
        <v>0.38159999999999999</v>
      </c>
      <c r="AD77" s="30">
        <v>0.51849999999999996</v>
      </c>
      <c r="AE77" s="30">
        <v>0</v>
      </c>
      <c r="AF77" s="30">
        <v>0.90859999999999996</v>
      </c>
      <c r="AG77" s="30">
        <v>3.7499999999999999E-2</v>
      </c>
      <c r="AH77" s="30">
        <v>1.38E-2</v>
      </c>
      <c r="AI77" s="30">
        <v>0</v>
      </c>
      <c r="AJ77" s="30">
        <v>2.3300000000000001E-2</v>
      </c>
      <c r="AK77" s="30">
        <v>0</v>
      </c>
      <c r="AL77" s="30">
        <v>0</v>
      </c>
      <c r="AM77" s="30">
        <v>0.14979999999999999</v>
      </c>
      <c r="AN77" s="31"/>
    </row>
    <row r="78" spans="1:40" x14ac:dyDescent="0.25">
      <c r="A78" t="s">
        <v>339</v>
      </c>
      <c r="B78" s="6">
        <v>2.6781000000000001</v>
      </c>
      <c r="C78" s="6">
        <v>43.478099999999998</v>
      </c>
      <c r="D78" s="6">
        <v>4.8800000000000003E-2</v>
      </c>
      <c r="E78" s="6">
        <v>54.464199999999998</v>
      </c>
      <c r="F78" s="6">
        <v>6.4100000000000004E-2</v>
      </c>
      <c r="G78" s="6">
        <v>2.1700000000000001E-2</v>
      </c>
      <c r="H78" s="6">
        <v>0</v>
      </c>
      <c r="I78" s="6">
        <v>3.8999999999999998E-3</v>
      </c>
      <c r="J78" s="6">
        <v>0</v>
      </c>
      <c r="K78" s="6">
        <v>0.21440000000000001</v>
      </c>
      <c r="L78" s="6">
        <v>0.59379999999999999</v>
      </c>
      <c r="M78" s="6">
        <v>101.56699999999999</v>
      </c>
      <c r="N78" s="6">
        <f t="shared" si="6"/>
        <v>-1.127669278345089</v>
      </c>
      <c r="O78" s="6">
        <f t="shared" si="7"/>
        <v>-1.1012005641748942E-2</v>
      </c>
      <c r="P78" s="6">
        <f t="shared" si="8"/>
        <v>100.42831871601315</v>
      </c>
      <c r="Q78" s="29">
        <v>2184</v>
      </c>
      <c r="R78" s="30">
        <v>1000</v>
      </c>
      <c r="S78" s="30">
        <v>814</v>
      </c>
      <c r="T78" s="30">
        <v>1580</v>
      </c>
      <c r="U78" s="30">
        <v>389</v>
      </c>
      <c r="V78" s="30">
        <v>170</v>
      </c>
      <c r="X78" s="30">
        <v>245</v>
      </c>
      <c r="Z78" s="30">
        <v>4510</v>
      </c>
      <c r="AA78" s="30">
        <v>1166</v>
      </c>
      <c r="AC78" s="30">
        <v>0.37080000000000002</v>
      </c>
      <c r="AD78" s="30">
        <v>0.52690000000000003</v>
      </c>
      <c r="AE78" s="30">
        <v>7.6700000000000004E-2</v>
      </c>
      <c r="AF78" s="30">
        <v>0.90769999999999995</v>
      </c>
      <c r="AG78" s="30">
        <v>3.5099999999999999E-2</v>
      </c>
      <c r="AH78" s="30">
        <v>1.46E-2</v>
      </c>
      <c r="AI78" s="30">
        <v>0</v>
      </c>
      <c r="AJ78" s="30">
        <v>2.0400000000000001E-2</v>
      </c>
      <c r="AK78" s="30">
        <v>0</v>
      </c>
      <c r="AL78" s="30">
        <v>0.39410000000000001</v>
      </c>
      <c r="AM78" s="30">
        <v>0.152</v>
      </c>
      <c r="AN78" s="31"/>
    </row>
    <row r="79" spans="1:40" x14ac:dyDescent="0.25">
      <c r="A79" t="s">
        <v>341</v>
      </c>
      <c r="B79" s="6">
        <v>2.8344999999999998</v>
      </c>
      <c r="C79" s="6">
        <v>43.302999999999997</v>
      </c>
      <c r="D79" s="6">
        <v>0</v>
      </c>
      <c r="E79" s="6">
        <v>54.689900000000002</v>
      </c>
      <c r="F79" s="6">
        <v>0.1095</v>
      </c>
      <c r="G79" s="6">
        <v>1.9599999999999999E-2</v>
      </c>
      <c r="H79" s="6">
        <v>0</v>
      </c>
      <c r="I79" s="6">
        <v>0.1077</v>
      </c>
      <c r="J79" s="6">
        <v>9.3100000000000002E-2</v>
      </c>
      <c r="K79" s="6">
        <v>0.19789999999999999</v>
      </c>
      <c r="L79" s="6">
        <v>0.5948</v>
      </c>
      <c r="M79" s="6">
        <v>101.95010000000001</v>
      </c>
      <c r="N79" s="6">
        <f t="shared" si="6"/>
        <v>-1.1935247262869775</v>
      </c>
      <c r="O79" s="6">
        <f t="shared" si="7"/>
        <v>0</v>
      </c>
      <c r="P79" s="6">
        <f t="shared" si="8"/>
        <v>100.75657527371303</v>
      </c>
      <c r="Q79" s="29">
        <v>2063</v>
      </c>
      <c r="R79" s="30">
        <v>983</v>
      </c>
      <c r="T79" s="30">
        <v>1450</v>
      </c>
      <c r="U79" s="30">
        <v>399</v>
      </c>
      <c r="V79" s="30">
        <v>168</v>
      </c>
      <c r="X79" s="30">
        <v>204</v>
      </c>
      <c r="Y79" s="30">
        <v>3699</v>
      </c>
      <c r="Z79" s="30">
        <v>4558</v>
      </c>
      <c r="AA79" s="30">
        <v>1144</v>
      </c>
      <c r="AC79" s="30">
        <v>0.37430000000000002</v>
      </c>
      <c r="AD79" s="30">
        <v>0.5252</v>
      </c>
      <c r="AE79" s="30">
        <v>0</v>
      </c>
      <c r="AF79" s="30">
        <v>0.90759999999999996</v>
      </c>
      <c r="AG79" s="30">
        <v>3.78E-2</v>
      </c>
      <c r="AH79" s="30">
        <v>1.44E-2</v>
      </c>
      <c r="AI79" s="30">
        <v>0</v>
      </c>
      <c r="AJ79" s="30">
        <v>2.1100000000000001E-2</v>
      </c>
      <c r="AK79" s="30">
        <v>0.3135</v>
      </c>
      <c r="AL79" s="30">
        <v>0.39600000000000002</v>
      </c>
      <c r="AM79" s="30">
        <v>0.151</v>
      </c>
      <c r="AN79" s="31"/>
    </row>
    <row r="80" spans="1:40" x14ac:dyDescent="0.25">
      <c r="A80" t="s">
        <v>346</v>
      </c>
      <c r="B80" s="6">
        <v>2.7387000000000001</v>
      </c>
      <c r="C80" s="6">
        <v>42.816800000000001</v>
      </c>
      <c r="D80" s="6">
        <v>2.2000000000000001E-3</v>
      </c>
      <c r="E80" s="6">
        <v>55.373699999999999</v>
      </c>
      <c r="F80" s="6">
        <v>8.2799999999999999E-2</v>
      </c>
      <c r="G80" s="6">
        <v>2.9600000000000001E-2</v>
      </c>
      <c r="H80" s="6">
        <v>0</v>
      </c>
      <c r="I80" s="6">
        <v>3.9600000000000003E-2</v>
      </c>
      <c r="J80" s="6">
        <v>0</v>
      </c>
      <c r="K80" s="6">
        <v>0.1648</v>
      </c>
      <c r="L80" s="6">
        <v>0.64049999999999996</v>
      </c>
      <c r="M80" s="6">
        <v>101.8887</v>
      </c>
      <c r="N80" s="6">
        <f t="shared" si="6"/>
        <v>-1.1531861590693757</v>
      </c>
      <c r="O80" s="6">
        <f t="shared" si="7"/>
        <v>-4.9644287729196047E-4</v>
      </c>
      <c r="P80" s="6">
        <f t="shared" si="8"/>
        <v>100.73501739805333</v>
      </c>
      <c r="Q80" s="29">
        <v>2182</v>
      </c>
      <c r="R80" s="30">
        <v>990</v>
      </c>
      <c r="S80" s="30">
        <v>750</v>
      </c>
      <c r="T80" s="30">
        <v>1576</v>
      </c>
      <c r="U80" s="30">
        <v>387</v>
      </c>
      <c r="V80" s="30">
        <v>166</v>
      </c>
      <c r="X80" s="30">
        <v>244</v>
      </c>
      <c r="Z80" s="30">
        <v>4601</v>
      </c>
      <c r="AA80" s="30">
        <v>1059</v>
      </c>
      <c r="AC80" s="30">
        <v>0.37390000000000001</v>
      </c>
      <c r="AD80" s="30">
        <v>0.52139999999999997</v>
      </c>
      <c r="AE80" s="30">
        <v>5.9200000000000003E-2</v>
      </c>
      <c r="AF80" s="30">
        <v>0.91410000000000002</v>
      </c>
      <c r="AG80" s="30">
        <v>3.5799999999999998E-2</v>
      </c>
      <c r="AH80" s="30">
        <v>1.44E-2</v>
      </c>
      <c r="AI80" s="30">
        <v>0</v>
      </c>
      <c r="AJ80" s="30">
        <v>2.1600000000000001E-2</v>
      </c>
      <c r="AK80" s="30">
        <v>0</v>
      </c>
      <c r="AL80" s="30">
        <v>0.3957</v>
      </c>
      <c r="AM80" s="30">
        <v>0.15029999999999999</v>
      </c>
      <c r="AN80" s="31"/>
    </row>
    <row r="81" spans="1:40" x14ac:dyDescent="0.25">
      <c r="A81" t="s">
        <v>351</v>
      </c>
      <c r="B81" s="6">
        <v>3.0341</v>
      </c>
      <c r="C81" s="6">
        <v>43.322000000000003</v>
      </c>
      <c r="D81" s="6">
        <v>4.8999999999999998E-3</v>
      </c>
      <c r="E81" s="6">
        <v>55.651699999999998</v>
      </c>
      <c r="F81" s="6">
        <v>0.1</v>
      </c>
      <c r="G81" s="6">
        <v>2.3400000000000001E-2</v>
      </c>
      <c r="H81" s="6">
        <v>0</v>
      </c>
      <c r="I81" s="6">
        <v>0.1343</v>
      </c>
      <c r="J81" s="6">
        <v>0</v>
      </c>
      <c r="K81" s="6">
        <v>0.1313</v>
      </c>
      <c r="L81" s="6">
        <v>0.63109999999999999</v>
      </c>
      <c r="M81" s="6">
        <v>103.03270000000001</v>
      </c>
      <c r="N81" s="6">
        <f t="shared" si="6"/>
        <v>-1.2775704258342984</v>
      </c>
      <c r="O81" s="6">
        <f t="shared" si="7"/>
        <v>-1.1057136812411847E-3</v>
      </c>
      <c r="P81" s="6">
        <f t="shared" si="8"/>
        <v>101.75402386048447</v>
      </c>
      <c r="Q81" s="29">
        <v>2186</v>
      </c>
      <c r="R81" s="30">
        <v>994</v>
      </c>
      <c r="S81" s="30">
        <v>757</v>
      </c>
      <c r="T81" s="30">
        <v>1600</v>
      </c>
      <c r="U81" s="30">
        <v>398</v>
      </c>
      <c r="V81" s="30">
        <v>166</v>
      </c>
      <c r="X81" s="30">
        <v>237</v>
      </c>
      <c r="Y81" s="30" t="s">
        <v>116</v>
      </c>
      <c r="Z81" s="30">
        <v>4296</v>
      </c>
      <c r="AA81" s="30">
        <v>1226</v>
      </c>
      <c r="AC81" s="30">
        <v>0.38950000000000001</v>
      </c>
      <c r="AD81" s="30">
        <v>0.52549999999999997</v>
      </c>
      <c r="AE81" s="30">
        <v>6.0600000000000001E-2</v>
      </c>
      <c r="AF81" s="30">
        <v>0.91690000000000005</v>
      </c>
      <c r="AG81" s="30">
        <v>3.7199999999999997E-2</v>
      </c>
      <c r="AH81" s="30">
        <v>1.4200000000000001E-2</v>
      </c>
      <c r="AI81" s="30">
        <v>0</v>
      </c>
      <c r="AJ81" s="30">
        <v>2.4199999999999999E-2</v>
      </c>
      <c r="AK81" s="30">
        <v>0</v>
      </c>
      <c r="AL81" s="30">
        <v>0.36709999999999998</v>
      </c>
      <c r="AM81" s="30">
        <v>0.158</v>
      </c>
      <c r="AN81" s="31"/>
    </row>
    <row r="82" spans="1:40" x14ac:dyDescent="0.25">
      <c r="A82" t="s">
        <v>355</v>
      </c>
      <c r="B82" s="6">
        <v>2.6286</v>
      </c>
      <c r="C82" s="6">
        <v>42.748100000000001</v>
      </c>
      <c r="D82" s="6">
        <v>5.5199999999999999E-2</v>
      </c>
      <c r="E82" s="6">
        <v>54.7348</v>
      </c>
      <c r="F82" s="6">
        <v>6.9800000000000001E-2</v>
      </c>
      <c r="G82" s="6">
        <v>2.47E-2</v>
      </c>
      <c r="H82" s="6">
        <v>0</v>
      </c>
      <c r="I82" s="6">
        <v>0.1217</v>
      </c>
      <c r="J82" s="6">
        <v>0.2117</v>
      </c>
      <c r="K82" s="6">
        <v>8.2000000000000003E-2</v>
      </c>
      <c r="L82" s="6">
        <v>0.62409999999999999</v>
      </c>
      <c r="M82" s="6">
        <v>101.3006</v>
      </c>
      <c r="N82" s="6">
        <f t="shared" si="6"/>
        <v>-1.1068262817138645</v>
      </c>
      <c r="O82" s="6">
        <f t="shared" si="7"/>
        <v>-1.2456203102961918E-2</v>
      </c>
      <c r="P82" s="6">
        <f t="shared" si="8"/>
        <v>100.18131751518318</v>
      </c>
      <c r="Q82" s="29">
        <v>2086</v>
      </c>
      <c r="R82" s="30">
        <v>1003</v>
      </c>
      <c r="S82" s="30">
        <v>772</v>
      </c>
      <c r="T82" s="30">
        <v>1521</v>
      </c>
      <c r="U82" s="30">
        <v>401</v>
      </c>
      <c r="V82" s="30">
        <v>163</v>
      </c>
      <c r="X82" s="30">
        <v>207</v>
      </c>
      <c r="Y82" s="30">
        <v>3074</v>
      </c>
      <c r="Z82" s="30">
        <v>4627</v>
      </c>
      <c r="AA82" s="30">
        <v>1063</v>
      </c>
      <c r="AC82" s="30">
        <v>0.36420000000000002</v>
      </c>
      <c r="AD82" s="30">
        <v>0.52090000000000003</v>
      </c>
      <c r="AE82" s="30">
        <v>7.51E-2</v>
      </c>
      <c r="AF82" s="30">
        <v>0.90800000000000003</v>
      </c>
      <c r="AG82" s="30">
        <v>3.6299999999999999E-2</v>
      </c>
      <c r="AH82" s="30">
        <v>1.4E-2</v>
      </c>
      <c r="AI82" s="30">
        <v>0</v>
      </c>
      <c r="AJ82" s="30">
        <v>2.18E-2</v>
      </c>
      <c r="AK82" s="30">
        <v>0.27839999999999998</v>
      </c>
      <c r="AL82" s="30">
        <v>0.38829999999999998</v>
      </c>
      <c r="AM82" s="30">
        <v>0.14899999999999999</v>
      </c>
      <c r="AN82" s="31"/>
    </row>
    <row r="83" spans="1:40" x14ac:dyDescent="0.25">
      <c r="A83" t="s">
        <v>360</v>
      </c>
      <c r="B83" s="6">
        <v>2.9727999999999999</v>
      </c>
      <c r="C83" s="6">
        <v>41.696199999999997</v>
      </c>
      <c r="D83" s="6">
        <v>0</v>
      </c>
      <c r="E83" s="6">
        <v>55.343299999999999</v>
      </c>
      <c r="F83" s="6">
        <v>0.1731</v>
      </c>
      <c r="G83" s="6">
        <v>5.0000000000000001E-4</v>
      </c>
      <c r="H83" s="6">
        <v>0</v>
      </c>
      <c r="I83" s="6">
        <v>0.30380000000000001</v>
      </c>
      <c r="J83" s="6">
        <v>0</v>
      </c>
      <c r="K83" s="6">
        <v>0.2964</v>
      </c>
      <c r="L83" s="6">
        <v>0.71540000000000004</v>
      </c>
      <c r="M83" s="6">
        <v>101.5014</v>
      </c>
      <c r="N83" s="6">
        <f t="shared" si="6"/>
        <v>-1.2517587956627014</v>
      </c>
      <c r="O83" s="6">
        <f t="shared" si="7"/>
        <v>0</v>
      </c>
      <c r="P83" s="6">
        <f t="shared" si="8"/>
        <v>100.24964120433731</v>
      </c>
      <c r="Q83" s="29">
        <v>2073</v>
      </c>
      <c r="R83" s="30">
        <v>980</v>
      </c>
      <c r="T83" s="30">
        <v>1510</v>
      </c>
      <c r="U83" s="30">
        <v>417</v>
      </c>
      <c r="V83" s="30">
        <v>177</v>
      </c>
      <c r="X83" s="30">
        <v>215</v>
      </c>
      <c r="Z83" s="30">
        <v>4597</v>
      </c>
      <c r="AA83" s="30">
        <v>1080</v>
      </c>
      <c r="AC83" s="30">
        <v>0.38200000000000001</v>
      </c>
      <c r="AD83" s="30">
        <v>0.51300000000000001</v>
      </c>
      <c r="AE83" s="30">
        <v>0</v>
      </c>
      <c r="AF83" s="30">
        <v>0.91349999999999998</v>
      </c>
      <c r="AG83" s="30">
        <v>4.1399999999999999E-2</v>
      </c>
      <c r="AH83" s="30">
        <v>1.47E-2</v>
      </c>
      <c r="AI83" s="30">
        <v>0</v>
      </c>
      <c r="AJ83" s="30">
        <v>2.7799999999999998E-2</v>
      </c>
      <c r="AK83" s="30">
        <v>0</v>
      </c>
      <c r="AL83" s="30">
        <v>0.41010000000000002</v>
      </c>
      <c r="AM83" s="30">
        <v>0.1573</v>
      </c>
      <c r="AN83" s="31"/>
    </row>
    <row r="84" spans="1:40" x14ac:dyDescent="0.25">
      <c r="A84" t="s">
        <v>365</v>
      </c>
      <c r="B84" s="6">
        <v>2.8866000000000001</v>
      </c>
      <c r="C84" s="6">
        <v>42.9998</v>
      </c>
      <c r="D84" s="6">
        <v>0</v>
      </c>
      <c r="E84" s="6">
        <v>54.548400000000001</v>
      </c>
      <c r="F84" s="6">
        <v>7.6899999999999996E-2</v>
      </c>
      <c r="G84" s="6">
        <v>1.1599999999999999E-2</v>
      </c>
      <c r="H84" s="6">
        <v>0</v>
      </c>
      <c r="I84" s="6">
        <v>7.9600000000000004E-2</v>
      </c>
      <c r="J84" s="6">
        <v>0</v>
      </c>
      <c r="K84" s="6">
        <v>9.9000000000000005E-2</v>
      </c>
      <c r="L84" s="6">
        <v>0.71399999999999997</v>
      </c>
      <c r="M84" s="6">
        <v>101.4158</v>
      </c>
      <c r="N84" s="6">
        <f t="shared" si="6"/>
        <v>-1.2154625065796401</v>
      </c>
      <c r="O84" s="6">
        <f t="shared" si="7"/>
        <v>0</v>
      </c>
      <c r="P84" s="6">
        <f t="shared" si="8"/>
        <v>100.20033749342036</v>
      </c>
      <c r="Q84" s="29">
        <v>2240</v>
      </c>
      <c r="R84" s="30">
        <v>988</v>
      </c>
      <c r="T84" s="30">
        <v>1492</v>
      </c>
      <c r="U84" s="30">
        <v>413</v>
      </c>
      <c r="V84" s="30">
        <v>168</v>
      </c>
      <c r="X84" s="30">
        <v>227</v>
      </c>
      <c r="Z84" s="30">
        <v>4608</v>
      </c>
      <c r="AA84" s="30">
        <v>1066</v>
      </c>
      <c r="AC84" s="30">
        <v>0.3841</v>
      </c>
      <c r="AD84" s="30">
        <v>0.52310000000000001</v>
      </c>
      <c r="AE84" s="30">
        <v>-6.9999999999999999E-4</v>
      </c>
      <c r="AF84" s="30">
        <v>0.90710000000000002</v>
      </c>
      <c r="AG84" s="30">
        <v>3.7499999999999999E-2</v>
      </c>
      <c r="AH84" s="30">
        <v>1.4200000000000001E-2</v>
      </c>
      <c r="AI84" s="30">
        <v>0</v>
      </c>
      <c r="AJ84" s="30">
        <v>2.18E-2</v>
      </c>
      <c r="AK84" s="30">
        <v>-1E-4</v>
      </c>
      <c r="AL84" s="30">
        <v>0.38869999999999999</v>
      </c>
      <c r="AM84" s="30">
        <v>0.1565</v>
      </c>
      <c r="AN84" s="31"/>
    </row>
    <row r="85" spans="1:40" x14ac:dyDescent="0.25">
      <c r="A85" t="s">
        <v>368</v>
      </c>
      <c r="B85" s="6">
        <v>2.9094000000000002</v>
      </c>
      <c r="C85" s="6">
        <v>42.693300000000001</v>
      </c>
      <c r="D85" s="6">
        <v>3.7600000000000001E-2</v>
      </c>
      <c r="E85" s="6">
        <v>55.085299999999997</v>
      </c>
      <c r="F85" s="6">
        <v>9.3799999999999994E-2</v>
      </c>
      <c r="G85" s="6">
        <v>3.7999999999999999E-2</v>
      </c>
      <c r="H85" s="6">
        <v>0</v>
      </c>
      <c r="I85" s="6">
        <v>2.9100000000000001E-2</v>
      </c>
      <c r="J85" s="6">
        <v>0.1197</v>
      </c>
      <c r="K85" s="6">
        <v>0</v>
      </c>
      <c r="L85" s="6">
        <v>0.60880000000000001</v>
      </c>
      <c r="M85" s="6">
        <v>101.6151</v>
      </c>
      <c r="N85" s="6">
        <f t="shared" si="6"/>
        <v>-1.2250629171491736</v>
      </c>
      <c r="O85" s="6">
        <f t="shared" si="7"/>
        <v>-8.4846600846262346E-3</v>
      </c>
      <c r="P85" s="6">
        <f t="shared" si="8"/>
        <v>100.38155242276619</v>
      </c>
      <c r="Q85" s="29">
        <v>2100</v>
      </c>
      <c r="R85" s="30">
        <v>992</v>
      </c>
      <c r="S85" s="30">
        <v>710</v>
      </c>
      <c r="T85" s="30">
        <v>1408</v>
      </c>
      <c r="U85" s="30">
        <v>398</v>
      </c>
      <c r="V85" s="30">
        <v>164</v>
      </c>
      <c r="X85" s="30">
        <v>215</v>
      </c>
      <c r="Y85" s="30">
        <v>3348</v>
      </c>
      <c r="AA85" s="30">
        <v>1005</v>
      </c>
      <c r="AC85" s="30">
        <v>0.37980000000000003</v>
      </c>
      <c r="AD85" s="30">
        <v>0.52049999999999996</v>
      </c>
      <c r="AE85" s="30">
        <v>6.6199999999999995E-2</v>
      </c>
      <c r="AF85" s="30">
        <v>0.90980000000000005</v>
      </c>
      <c r="AG85" s="30">
        <v>3.6999999999999998E-2</v>
      </c>
      <c r="AH85" s="30">
        <v>1.43E-2</v>
      </c>
      <c r="AI85" s="30">
        <v>0</v>
      </c>
      <c r="AJ85" s="30">
        <v>1.89E-2</v>
      </c>
      <c r="AK85" s="30">
        <v>0.2883</v>
      </c>
      <c r="AL85" s="30">
        <v>0</v>
      </c>
      <c r="AM85" s="30">
        <v>0.14510000000000001</v>
      </c>
      <c r="AN85" s="31"/>
    </row>
    <row r="86" spans="1:40" x14ac:dyDescent="0.25">
      <c r="A86" t="s">
        <v>374</v>
      </c>
      <c r="B86" s="6">
        <v>2.8654000000000002</v>
      </c>
      <c r="C86" s="6">
        <v>43.443399999999997</v>
      </c>
      <c r="D86" s="6">
        <v>2.2599999999999999E-2</v>
      </c>
      <c r="E86" s="6">
        <v>54.4298</v>
      </c>
      <c r="F86" s="6">
        <v>5.3100000000000001E-2</v>
      </c>
      <c r="G86" s="6">
        <v>1.7000000000000001E-2</v>
      </c>
      <c r="H86" s="6">
        <v>0</v>
      </c>
      <c r="I86" s="6">
        <v>8.5800000000000001E-2</v>
      </c>
      <c r="J86" s="6">
        <v>6.6299999999999998E-2</v>
      </c>
      <c r="K86" s="6">
        <v>0.14799999999999999</v>
      </c>
      <c r="L86" s="6">
        <v>0.66500000000000004</v>
      </c>
      <c r="M86" s="6">
        <v>101.79649999999999</v>
      </c>
      <c r="N86" s="6">
        <f t="shared" si="6"/>
        <v>-1.2065358090325298</v>
      </c>
      <c r="O86" s="6">
        <f t="shared" si="7"/>
        <v>-5.0998222849083213E-3</v>
      </c>
      <c r="P86" s="6">
        <f t="shared" si="8"/>
        <v>100.58486436868256</v>
      </c>
      <c r="Q86" s="29">
        <v>2148</v>
      </c>
      <c r="R86" s="30">
        <v>982</v>
      </c>
      <c r="S86" s="30">
        <v>755</v>
      </c>
      <c r="T86" s="30">
        <v>1503</v>
      </c>
      <c r="U86" s="30">
        <v>450</v>
      </c>
      <c r="V86" s="30">
        <v>169</v>
      </c>
      <c r="X86" s="30">
        <v>234</v>
      </c>
      <c r="Y86" s="30">
        <v>2801</v>
      </c>
      <c r="Z86" s="30">
        <v>4592</v>
      </c>
      <c r="AA86" s="30">
        <v>1117</v>
      </c>
      <c r="AC86" s="30">
        <v>0.37930000000000003</v>
      </c>
      <c r="AD86" s="30">
        <v>0.52629999999999999</v>
      </c>
      <c r="AE86" s="30">
        <v>6.5500000000000003E-2</v>
      </c>
      <c r="AF86" s="30">
        <v>0.90629999999999999</v>
      </c>
      <c r="AG86" s="30">
        <v>3.9399999999999998E-2</v>
      </c>
      <c r="AH86" s="30">
        <v>1.43E-2</v>
      </c>
      <c r="AI86" s="30">
        <v>0</v>
      </c>
      <c r="AJ86" s="30">
        <v>2.2499999999999999E-2</v>
      </c>
      <c r="AK86" s="30">
        <v>0.2366</v>
      </c>
      <c r="AL86" s="30">
        <v>0.39300000000000002</v>
      </c>
      <c r="AM86" s="30">
        <v>0.155</v>
      </c>
      <c r="AN86" s="31"/>
    </row>
    <row r="87" spans="1:40" x14ac:dyDescent="0.25">
      <c r="A87" t="s">
        <v>379</v>
      </c>
      <c r="B87" s="6">
        <v>2.7637</v>
      </c>
      <c r="C87" s="6">
        <v>42.711100000000002</v>
      </c>
      <c r="D87" s="6">
        <v>0</v>
      </c>
      <c r="E87" s="6">
        <v>54.7834</v>
      </c>
      <c r="F87" s="6">
        <v>6.9900000000000004E-2</v>
      </c>
      <c r="G87" s="6">
        <v>2.4E-2</v>
      </c>
      <c r="H87" s="6">
        <v>0</v>
      </c>
      <c r="I87" s="6">
        <v>2.6200000000000001E-2</v>
      </c>
      <c r="J87" s="6">
        <v>9.2700000000000005E-2</v>
      </c>
      <c r="K87" s="6">
        <v>0</v>
      </c>
      <c r="L87" s="6">
        <v>0.62839999999999996</v>
      </c>
      <c r="M87" s="6">
        <v>101.0994</v>
      </c>
      <c r="N87" s="6">
        <f t="shared" si="6"/>
        <v>-1.1637129250447416</v>
      </c>
      <c r="O87" s="6">
        <f t="shared" si="7"/>
        <v>0</v>
      </c>
      <c r="P87" s="6">
        <f t="shared" si="8"/>
        <v>99.935687074955268</v>
      </c>
      <c r="Q87" s="29">
        <v>2174</v>
      </c>
      <c r="R87" s="30">
        <v>981</v>
      </c>
      <c r="T87" s="30">
        <v>1486</v>
      </c>
      <c r="U87" s="30">
        <v>422</v>
      </c>
      <c r="V87" s="30">
        <v>166</v>
      </c>
      <c r="X87" s="30">
        <v>228</v>
      </c>
      <c r="Y87" s="30">
        <v>3494</v>
      </c>
      <c r="AA87" s="30">
        <v>1053</v>
      </c>
      <c r="AC87" s="30">
        <v>0.37519999999999998</v>
      </c>
      <c r="AD87" s="30">
        <v>0.52070000000000005</v>
      </c>
      <c r="AE87" s="30">
        <v>-1E-4</v>
      </c>
      <c r="AF87" s="30">
        <v>0.90880000000000005</v>
      </c>
      <c r="AG87" s="30">
        <v>3.7900000000000003E-2</v>
      </c>
      <c r="AH87" s="30">
        <v>1.4200000000000001E-2</v>
      </c>
      <c r="AI87" s="30">
        <v>0</v>
      </c>
      <c r="AJ87" s="30">
        <v>1.9900000000000001E-2</v>
      </c>
      <c r="AK87" s="30">
        <v>0.29670000000000002</v>
      </c>
      <c r="AL87" s="30">
        <v>0</v>
      </c>
      <c r="AM87" s="30">
        <v>0.14879999999999999</v>
      </c>
      <c r="AN87" s="31"/>
    </row>
    <row r="88" spans="1:40" x14ac:dyDescent="0.25">
      <c r="A88" t="s">
        <v>384</v>
      </c>
      <c r="B88" s="6">
        <v>2.6082000000000001</v>
      </c>
      <c r="C88" s="6">
        <v>42.806100000000001</v>
      </c>
      <c r="D88" s="6">
        <v>6.7999999999999996E-3</v>
      </c>
      <c r="E88" s="6">
        <v>55.910600000000002</v>
      </c>
      <c r="F88" s="6">
        <v>7.3999999999999996E-2</v>
      </c>
      <c r="G88" s="6">
        <v>2.1100000000000001E-2</v>
      </c>
      <c r="H88" s="6">
        <v>0</v>
      </c>
      <c r="I88" s="6">
        <v>5.9900000000000002E-2</v>
      </c>
      <c r="J88" s="6">
        <v>2.6499999999999999E-2</v>
      </c>
      <c r="K88" s="6">
        <v>0</v>
      </c>
      <c r="L88" s="6">
        <v>0.65949999999999998</v>
      </c>
      <c r="M88" s="6">
        <v>102.1729</v>
      </c>
      <c r="N88" s="6">
        <f t="shared" si="6"/>
        <v>-1.0982364406779661</v>
      </c>
      <c r="O88" s="6">
        <f t="shared" si="7"/>
        <v>-1.5344598025387869E-3</v>
      </c>
      <c r="P88" s="6">
        <f t="shared" si="8"/>
        <v>101.07312909951949</v>
      </c>
      <c r="Q88" s="29">
        <v>2193</v>
      </c>
      <c r="R88" s="30">
        <v>1002</v>
      </c>
      <c r="S88" s="30">
        <v>829</v>
      </c>
      <c r="T88" s="30">
        <v>1521</v>
      </c>
      <c r="U88" s="30">
        <v>401</v>
      </c>
      <c r="V88" s="30">
        <v>166</v>
      </c>
      <c r="X88" s="30">
        <v>225</v>
      </c>
      <c r="Y88" s="30">
        <v>3372</v>
      </c>
      <c r="AA88" s="30">
        <v>1187</v>
      </c>
      <c r="AC88" s="30">
        <v>0.36770000000000003</v>
      </c>
      <c r="AD88" s="30">
        <v>0.52159999999999995</v>
      </c>
      <c r="AE88" s="30">
        <v>6.7299999999999999E-2</v>
      </c>
      <c r="AF88" s="30">
        <v>0.91810000000000003</v>
      </c>
      <c r="AG88" s="30">
        <v>3.6499999999999998E-2</v>
      </c>
      <c r="AH88" s="30">
        <v>1.4200000000000001E-2</v>
      </c>
      <c r="AI88" s="30">
        <v>0</v>
      </c>
      <c r="AJ88" s="30">
        <v>2.0899999999999998E-2</v>
      </c>
      <c r="AK88" s="30">
        <v>0.27850000000000003</v>
      </c>
      <c r="AL88" s="30">
        <v>0</v>
      </c>
      <c r="AM88" s="30">
        <v>0.15809999999999999</v>
      </c>
      <c r="AN88" s="31"/>
    </row>
    <row r="89" spans="1:40" x14ac:dyDescent="0.25">
      <c r="A89" t="s">
        <v>389</v>
      </c>
      <c r="B89" s="6">
        <v>2.6842000000000001</v>
      </c>
      <c r="C89" s="6">
        <v>43.357100000000003</v>
      </c>
      <c r="D89" s="6">
        <v>3.0800000000000001E-2</v>
      </c>
      <c r="E89" s="6">
        <v>55.3887</v>
      </c>
      <c r="F89" s="6">
        <v>6.8900000000000003E-2</v>
      </c>
      <c r="G89" s="6">
        <v>3.3300000000000003E-2</v>
      </c>
      <c r="H89" s="6">
        <v>0</v>
      </c>
      <c r="I89" s="6">
        <v>0.1193</v>
      </c>
      <c r="J89" s="6">
        <v>0.1462</v>
      </c>
      <c r="K89" s="6">
        <v>0</v>
      </c>
      <c r="L89" s="6">
        <v>0.50760000000000005</v>
      </c>
      <c r="M89" s="6">
        <v>102.336</v>
      </c>
      <c r="N89" s="6">
        <f t="shared" si="6"/>
        <v>-1.1302378092430783</v>
      </c>
      <c r="O89" s="6">
        <f t="shared" si="7"/>
        <v>-6.9502002820874464E-3</v>
      </c>
      <c r="P89" s="6">
        <f t="shared" si="8"/>
        <v>101.19881199047482</v>
      </c>
      <c r="Q89" s="29">
        <v>2176</v>
      </c>
      <c r="R89" s="30">
        <v>1003</v>
      </c>
      <c r="S89" s="30">
        <v>748</v>
      </c>
      <c r="T89" s="30">
        <v>1562</v>
      </c>
      <c r="U89" s="30">
        <v>427</v>
      </c>
      <c r="V89" s="30">
        <v>159</v>
      </c>
      <c r="X89" s="30">
        <v>235</v>
      </c>
      <c r="Y89" s="30">
        <v>3506</v>
      </c>
      <c r="AA89" s="30">
        <v>1158</v>
      </c>
      <c r="AC89" s="30">
        <v>0.37109999999999999</v>
      </c>
      <c r="AD89" s="30">
        <v>0.52569999999999995</v>
      </c>
      <c r="AE89" s="30">
        <v>6.7199999999999996E-2</v>
      </c>
      <c r="AF89" s="30">
        <v>0.91439999999999999</v>
      </c>
      <c r="AG89" s="30">
        <v>3.8300000000000001E-2</v>
      </c>
      <c r="AH89" s="30">
        <v>1.3899999999999999E-2</v>
      </c>
      <c r="AI89" s="30">
        <v>0</v>
      </c>
      <c r="AJ89" s="30">
        <v>2.3599999999999999E-2</v>
      </c>
      <c r="AK89" s="30">
        <v>0.30420000000000003</v>
      </c>
      <c r="AL89" s="30">
        <v>-1E-4</v>
      </c>
      <c r="AM89" s="30">
        <v>0.14460000000000001</v>
      </c>
      <c r="AN89" s="31"/>
    </row>
    <row r="90" spans="1:40" x14ac:dyDescent="0.25">
      <c r="A90" t="s">
        <v>395</v>
      </c>
      <c r="B90" s="6">
        <v>2.2361</v>
      </c>
      <c r="C90" s="6">
        <v>41.906300000000002</v>
      </c>
      <c r="D90" s="6">
        <v>2.0400000000000001E-2</v>
      </c>
      <c r="E90" s="6">
        <v>55.005299999999998</v>
      </c>
      <c r="F90" s="6">
        <v>0.1865</v>
      </c>
      <c r="G90" s="6">
        <v>9.1300000000000006E-2</v>
      </c>
      <c r="H90" s="6">
        <v>0</v>
      </c>
      <c r="I90" s="6">
        <v>3.8E-3</v>
      </c>
      <c r="J90" s="6">
        <v>6.6400000000000001E-2</v>
      </c>
      <c r="K90" s="6">
        <v>0</v>
      </c>
      <c r="L90" s="6">
        <v>0.76139999999999997</v>
      </c>
      <c r="M90" s="6">
        <v>100.2775</v>
      </c>
      <c r="N90" s="6">
        <f t="shared" si="6"/>
        <v>-0.94155605590062108</v>
      </c>
      <c r="O90" s="6">
        <f t="shared" si="7"/>
        <v>-4.6033794076163611E-3</v>
      </c>
      <c r="P90" s="6">
        <f t="shared" si="8"/>
        <v>99.331340564691772</v>
      </c>
      <c r="Q90" s="29">
        <v>2026</v>
      </c>
      <c r="R90" s="30">
        <v>972</v>
      </c>
      <c r="S90" s="30">
        <v>759</v>
      </c>
      <c r="T90" s="30">
        <v>1507</v>
      </c>
      <c r="U90" s="30">
        <v>393</v>
      </c>
      <c r="V90" s="30">
        <v>161</v>
      </c>
      <c r="X90" s="30">
        <v>224</v>
      </c>
      <c r="Y90" s="30">
        <v>3947</v>
      </c>
      <c r="AA90" s="30">
        <v>1162</v>
      </c>
      <c r="AC90" s="30">
        <v>0.3397</v>
      </c>
      <c r="AD90" s="30">
        <v>0.51419999999999999</v>
      </c>
      <c r="AE90" s="30">
        <v>6.5199999999999994E-2</v>
      </c>
      <c r="AF90" s="30">
        <v>0.91020000000000001</v>
      </c>
      <c r="AG90" s="30">
        <v>4.0300000000000002E-2</v>
      </c>
      <c r="AH90" s="30">
        <v>1.5100000000000001E-2</v>
      </c>
      <c r="AI90" s="30">
        <v>0</v>
      </c>
      <c r="AJ90" s="30">
        <v>1.8700000000000001E-2</v>
      </c>
      <c r="AK90" s="30">
        <v>0.33090000000000003</v>
      </c>
      <c r="AL90" s="30">
        <v>-2.9999999999999997E-4</v>
      </c>
      <c r="AM90" s="30">
        <v>0.16470000000000001</v>
      </c>
      <c r="AN90" s="31"/>
    </row>
    <row r="91" spans="1:40" x14ac:dyDescent="0.25">
      <c r="A91" t="s">
        <v>402</v>
      </c>
      <c r="B91" s="6">
        <v>3.1833</v>
      </c>
      <c r="C91" s="6">
        <v>43.2376</v>
      </c>
      <c r="D91" s="6">
        <v>0</v>
      </c>
      <c r="E91" s="6">
        <v>55.548900000000003</v>
      </c>
      <c r="F91" s="6">
        <v>0.1113</v>
      </c>
      <c r="G91" s="6">
        <v>7.6700000000000004E-2</v>
      </c>
      <c r="H91" s="6">
        <v>0</v>
      </c>
      <c r="I91" s="6">
        <v>0</v>
      </c>
      <c r="J91" s="6">
        <v>0</v>
      </c>
      <c r="K91" s="6">
        <v>6.59E-2</v>
      </c>
      <c r="L91" s="6">
        <v>0.78390000000000004</v>
      </c>
      <c r="M91" s="6">
        <v>103.0076</v>
      </c>
      <c r="N91" s="6">
        <f t="shared" si="6"/>
        <v>-1.3403941651752815</v>
      </c>
      <c r="O91" s="6">
        <f t="shared" si="7"/>
        <v>0</v>
      </c>
      <c r="P91" s="6">
        <f t="shared" si="8"/>
        <v>101.66720583482471</v>
      </c>
      <c r="Q91" s="29">
        <v>2054</v>
      </c>
      <c r="R91" s="30">
        <v>999</v>
      </c>
      <c r="T91" s="30">
        <v>1501</v>
      </c>
      <c r="U91" s="30">
        <v>428</v>
      </c>
      <c r="V91" s="30">
        <v>166</v>
      </c>
      <c r="Z91" s="30">
        <v>4112</v>
      </c>
      <c r="AA91" s="30">
        <v>1181</v>
      </c>
      <c r="AC91" s="30">
        <v>0.3921</v>
      </c>
      <c r="AD91" s="30">
        <v>0.52490000000000003</v>
      </c>
      <c r="AE91" s="30">
        <v>-1E-4</v>
      </c>
      <c r="AF91" s="30">
        <v>0.91479999999999995</v>
      </c>
      <c r="AG91" s="30">
        <v>3.9899999999999998E-2</v>
      </c>
      <c r="AH91" s="30">
        <v>1.52E-2</v>
      </c>
      <c r="AI91" s="30">
        <v>0</v>
      </c>
      <c r="AJ91" s="30">
        <v>0</v>
      </c>
      <c r="AK91" s="30">
        <v>-1E-4</v>
      </c>
      <c r="AL91" s="30">
        <v>0.34379999999999999</v>
      </c>
      <c r="AM91" s="30">
        <v>0.1673</v>
      </c>
      <c r="AN91" s="31"/>
    </row>
    <row r="92" spans="1:40" x14ac:dyDescent="0.25">
      <c r="A92" t="s">
        <v>406</v>
      </c>
      <c r="B92" s="6">
        <v>3.0691000000000002</v>
      </c>
      <c r="C92" s="6">
        <v>43.446800000000003</v>
      </c>
      <c r="D92" s="6">
        <v>0</v>
      </c>
      <c r="E92" s="6">
        <v>54.064399999999999</v>
      </c>
      <c r="F92" s="6">
        <v>0.2132</v>
      </c>
      <c r="G92" s="6">
        <v>5.6899999999999999E-2</v>
      </c>
      <c r="H92" s="6">
        <v>0</v>
      </c>
      <c r="I92" s="6">
        <v>0</v>
      </c>
      <c r="J92" s="6">
        <v>0</v>
      </c>
      <c r="K92" s="6">
        <v>0.13150000000000001</v>
      </c>
      <c r="L92" s="6">
        <v>0.88470000000000004</v>
      </c>
      <c r="M92" s="6">
        <v>101.86660000000001</v>
      </c>
      <c r="N92" s="6">
        <f t="shared" si="6"/>
        <v>-1.2923078981998106</v>
      </c>
      <c r="O92" s="6">
        <f t="shared" si="7"/>
        <v>0</v>
      </c>
      <c r="P92" s="6">
        <f t="shared" si="8"/>
        <v>100.5742921018002</v>
      </c>
      <c r="Q92" s="29">
        <v>2135</v>
      </c>
      <c r="R92" s="30">
        <v>987</v>
      </c>
      <c r="T92" s="30">
        <v>1501</v>
      </c>
      <c r="U92" s="30">
        <v>403</v>
      </c>
      <c r="V92" s="30">
        <v>169</v>
      </c>
      <c r="Z92" s="30">
        <v>4814</v>
      </c>
      <c r="AA92" s="30">
        <v>1061</v>
      </c>
      <c r="AC92" s="30">
        <v>0.38890000000000002</v>
      </c>
      <c r="AD92" s="30">
        <v>0.52649999999999997</v>
      </c>
      <c r="AE92" s="30">
        <v>-2.0000000000000001E-4</v>
      </c>
      <c r="AF92" s="30">
        <v>0.90310000000000001</v>
      </c>
      <c r="AG92" s="30">
        <v>4.19E-2</v>
      </c>
      <c r="AH92" s="30">
        <v>1.5100000000000001E-2</v>
      </c>
      <c r="AI92" s="30">
        <v>0</v>
      </c>
      <c r="AJ92" s="30">
        <v>-2.9999999999999997E-4</v>
      </c>
      <c r="AK92" s="30">
        <v>0</v>
      </c>
      <c r="AL92" s="30">
        <v>0.40920000000000001</v>
      </c>
      <c r="AM92" s="30">
        <v>0.16900000000000001</v>
      </c>
      <c r="AN92" s="31"/>
    </row>
    <row r="93" spans="1:40" x14ac:dyDescent="0.25">
      <c r="A93" t="s">
        <v>411</v>
      </c>
      <c r="B93" s="6">
        <v>3.2471000000000001</v>
      </c>
      <c r="C93" s="6">
        <v>42.4739</v>
      </c>
      <c r="D93" s="6">
        <v>2.6800000000000001E-2</v>
      </c>
      <c r="E93" s="6">
        <v>56.297800000000002</v>
      </c>
      <c r="F93" s="6">
        <v>0.15010000000000001</v>
      </c>
      <c r="G93" s="6">
        <v>2.9499999999999998E-2</v>
      </c>
      <c r="H93" s="6">
        <v>0</v>
      </c>
      <c r="I93" s="6">
        <v>1.32E-2</v>
      </c>
      <c r="J93" s="6">
        <v>0</v>
      </c>
      <c r="K93" s="6">
        <v>0.247</v>
      </c>
      <c r="L93" s="6">
        <v>1.0053000000000001</v>
      </c>
      <c r="M93" s="6">
        <v>103.4907</v>
      </c>
      <c r="N93" s="6">
        <f t="shared" si="6"/>
        <v>-1.3672584719444152</v>
      </c>
      <c r="O93" s="6">
        <f t="shared" si="7"/>
        <v>-6.0475768688293373E-3</v>
      </c>
      <c r="P93" s="6">
        <f t="shared" si="8"/>
        <v>102.11739395118677</v>
      </c>
      <c r="Q93" s="29">
        <v>2115</v>
      </c>
      <c r="R93" s="30">
        <v>987</v>
      </c>
      <c r="S93" s="30">
        <v>728</v>
      </c>
      <c r="T93" s="30">
        <v>1531</v>
      </c>
      <c r="U93" s="30">
        <v>415</v>
      </c>
      <c r="V93" s="30">
        <v>165</v>
      </c>
      <c r="X93" s="30">
        <v>236</v>
      </c>
      <c r="Z93" s="30">
        <v>4456</v>
      </c>
      <c r="AA93" s="30">
        <v>1084</v>
      </c>
      <c r="AC93" s="30">
        <v>0.39739999999999998</v>
      </c>
      <c r="AD93" s="30">
        <v>0.51900000000000002</v>
      </c>
      <c r="AE93" s="30">
        <v>6.4600000000000005E-2</v>
      </c>
      <c r="AF93" s="30">
        <v>0.92079999999999995</v>
      </c>
      <c r="AG93" s="30">
        <v>4.0500000000000001E-2</v>
      </c>
      <c r="AH93" s="30">
        <v>1.43E-2</v>
      </c>
      <c r="AI93" s="30">
        <v>0</v>
      </c>
      <c r="AJ93" s="30">
        <v>0.02</v>
      </c>
      <c r="AK93" s="30">
        <v>0</v>
      </c>
      <c r="AL93" s="30">
        <v>0.39350000000000002</v>
      </c>
      <c r="AM93" s="30">
        <v>0.1789</v>
      </c>
      <c r="AN93" s="31"/>
    </row>
    <row r="94" spans="1:40" x14ac:dyDescent="0.25">
      <c r="A94" t="s">
        <v>416</v>
      </c>
      <c r="B94" s="6">
        <v>2.8235999999999999</v>
      </c>
      <c r="C94" s="6">
        <v>44.225000000000001</v>
      </c>
      <c r="D94" s="6">
        <v>4.8399999999999999E-2</v>
      </c>
      <c r="E94" s="6">
        <v>55.289400000000001</v>
      </c>
      <c r="F94" s="6">
        <v>0.14610000000000001</v>
      </c>
      <c r="G94" s="6">
        <v>6.8599999999999994E-2</v>
      </c>
      <c r="H94" s="6">
        <v>0</v>
      </c>
      <c r="I94" s="6">
        <v>0</v>
      </c>
      <c r="J94" s="6">
        <v>5.2900000000000003E-2</v>
      </c>
      <c r="K94" s="6">
        <v>0</v>
      </c>
      <c r="L94" s="6">
        <v>0.82169999999999999</v>
      </c>
      <c r="M94" s="6">
        <v>103.4759</v>
      </c>
      <c r="N94" s="6">
        <f t="shared" si="6"/>
        <v>-1.188935056321718</v>
      </c>
      <c r="O94" s="6">
        <f t="shared" si="7"/>
        <v>-1.092174330042313E-2</v>
      </c>
      <c r="P94" s="6">
        <f t="shared" si="8"/>
        <v>102.27604320037784</v>
      </c>
      <c r="Q94" s="29">
        <v>2140</v>
      </c>
      <c r="R94" s="30">
        <v>981</v>
      </c>
      <c r="S94" s="30">
        <v>669</v>
      </c>
      <c r="T94" s="30">
        <v>1554</v>
      </c>
      <c r="U94" s="30">
        <v>393</v>
      </c>
      <c r="V94" s="30">
        <v>165</v>
      </c>
      <c r="Y94" s="30">
        <v>3607</v>
      </c>
      <c r="AA94" s="30">
        <v>1198</v>
      </c>
      <c r="AC94" s="30">
        <v>0.37669999999999998</v>
      </c>
      <c r="AD94" s="30">
        <v>0.5323</v>
      </c>
      <c r="AE94" s="30">
        <v>6.6199999999999995E-2</v>
      </c>
      <c r="AF94" s="30">
        <v>0.91359999999999997</v>
      </c>
      <c r="AG94" s="30">
        <v>3.8699999999999998E-2</v>
      </c>
      <c r="AH94" s="30">
        <v>1.4999999999999999E-2</v>
      </c>
      <c r="AI94" s="30">
        <v>0</v>
      </c>
      <c r="AJ94" s="30">
        <v>0</v>
      </c>
      <c r="AK94" s="30">
        <v>0.30130000000000001</v>
      </c>
      <c r="AL94" s="30">
        <v>0</v>
      </c>
      <c r="AM94" s="30">
        <v>0.17069999999999999</v>
      </c>
      <c r="AN94" s="31"/>
    </row>
    <row r="95" spans="1:40" x14ac:dyDescent="0.25">
      <c r="A95" t="s">
        <v>421</v>
      </c>
      <c r="B95" s="6">
        <v>2.7595000000000001</v>
      </c>
      <c r="C95" s="6">
        <v>42.973599999999998</v>
      </c>
      <c r="D95" s="6">
        <v>1.0699999999999999E-2</v>
      </c>
      <c r="E95" s="6">
        <v>54.9407</v>
      </c>
      <c r="F95" s="6">
        <v>0.17219999999999999</v>
      </c>
      <c r="G95" s="6">
        <v>6.1600000000000002E-2</v>
      </c>
      <c r="H95" s="6">
        <v>0</v>
      </c>
      <c r="I95" s="6">
        <v>3.9199999999999999E-2</v>
      </c>
      <c r="J95" s="6">
        <v>7.9799999999999996E-2</v>
      </c>
      <c r="K95" s="6">
        <v>0</v>
      </c>
      <c r="L95" s="6">
        <v>0.878</v>
      </c>
      <c r="M95" s="6">
        <v>101.9153</v>
      </c>
      <c r="N95" s="6">
        <f t="shared" si="6"/>
        <v>-1.1619444283608802</v>
      </c>
      <c r="O95" s="6">
        <f t="shared" si="7"/>
        <v>-2.4145176304654439E-3</v>
      </c>
      <c r="P95" s="6">
        <f t="shared" si="8"/>
        <v>100.75094105400865</v>
      </c>
      <c r="Q95" s="29">
        <v>2204</v>
      </c>
      <c r="R95" s="30">
        <v>988</v>
      </c>
      <c r="S95" s="30">
        <v>760</v>
      </c>
      <c r="T95" s="30">
        <v>1578</v>
      </c>
      <c r="U95" s="30">
        <v>389</v>
      </c>
      <c r="V95" s="30">
        <v>167</v>
      </c>
      <c r="X95" s="30">
        <v>211</v>
      </c>
      <c r="Y95" s="30">
        <v>3305</v>
      </c>
      <c r="AA95" s="30">
        <v>932</v>
      </c>
      <c r="AC95" s="30">
        <v>0.37590000000000001</v>
      </c>
      <c r="AD95" s="30">
        <v>0.52290000000000003</v>
      </c>
      <c r="AE95" s="30">
        <v>6.25E-2</v>
      </c>
      <c r="AF95" s="30">
        <v>0.91110000000000002</v>
      </c>
      <c r="AG95" s="30">
        <v>3.95E-2</v>
      </c>
      <c r="AH95" s="30">
        <v>1.4999999999999999E-2</v>
      </c>
      <c r="AI95" s="30">
        <v>0</v>
      </c>
      <c r="AJ95" s="30">
        <v>1.9E-2</v>
      </c>
      <c r="AK95" s="30">
        <v>0.2797</v>
      </c>
      <c r="AL95" s="30">
        <v>-1E-4</v>
      </c>
      <c r="AM95" s="30">
        <v>0.16339999999999999</v>
      </c>
      <c r="AN95" s="31"/>
    </row>
    <row r="96" spans="1:40" x14ac:dyDescent="0.25">
      <c r="A96" t="s">
        <v>426</v>
      </c>
      <c r="B96" s="6">
        <v>3.0453000000000001</v>
      </c>
      <c r="C96" s="6">
        <v>42.910200000000003</v>
      </c>
      <c r="D96" s="6">
        <v>3.73E-2</v>
      </c>
      <c r="E96" s="6">
        <v>53.743099999999998</v>
      </c>
      <c r="F96" s="6">
        <v>0.16880000000000001</v>
      </c>
      <c r="G96" s="6">
        <v>3.9600000000000003E-2</v>
      </c>
      <c r="H96" s="6">
        <v>0</v>
      </c>
      <c r="I96" s="6">
        <v>3.3E-3</v>
      </c>
      <c r="J96" s="6">
        <v>0</v>
      </c>
      <c r="K96" s="6">
        <v>0.14849999999999999</v>
      </c>
      <c r="L96" s="6">
        <v>0.76880000000000004</v>
      </c>
      <c r="M96" s="6">
        <v>100.86490000000001</v>
      </c>
      <c r="N96" s="6">
        <f t="shared" si="6"/>
        <v>-1.2822864169912622</v>
      </c>
      <c r="O96" s="6">
        <f t="shared" si="7"/>
        <v>-8.4169633286318747E-3</v>
      </c>
      <c r="P96" s="6">
        <f t="shared" si="8"/>
        <v>99.574196619680109</v>
      </c>
      <c r="Q96" s="29">
        <v>2211</v>
      </c>
      <c r="R96" s="30">
        <v>1025</v>
      </c>
      <c r="S96" s="30">
        <v>790</v>
      </c>
      <c r="T96" s="30">
        <v>1495</v>
      </c>
      <c r="U96" s="30">
        <v>393</v>
      </c>
      <c r="V96" s="30">
        <v>168</v>
      </c>
      <c r="X96" s="30">
        <v>240</v>
      </c>
      <c r="Z96" s="30">
        <v>4699</v>
      </c>
      <c r="AA96" s="30">
        <v>1225</v>
      </c>
      <c r="AC96" s="30">
        <v>0.39079999999999998</v>
      </c>
      <c r="AD96" s="30">
        <v>0.52290000000000003</v>
      </c>
      <c r="AE96" s="30">
        <v>7.2099999999999997E-2</v>
      </c>
      <c r="AF96" s="30">
        <v>0.90059999999999996</v>
      </c>
      <c r="AG96" s="30">
        <v>3.9699999999999999E-2</v>
      </c>
      <c r="AH96" s="30">
        <v>1.47E-2</v>
      </c>
      <c r="AI96" s="30">
        <v>0</v>
      </c>
      <c r="AJ96" s="30">
        <v>0.02</v>
      </c>
      <c r="AK96" s="30">
        <v>0</v>
      </c>
      <c r="AL96" s="30">
        <v>0.40179999999999999</v>
      </c>
      <c r="AM96" s="30">
        <v>0.16850000000000001</v>
      </c>
      <c r="AN96" s="31"/>
    </row>
    <row r="97" spans="1:40" x14ac:dyDescent="0.25">
      <c r="A97" t="s">
        <v>433</v>
      </c>
      <c r="B97" s="6">
        <v>3.1928000000000001</v>
      </c>
      <c r="C97" s="6">
        <v>44.1145</v>
      </c>
      <c r="D97" s="6">
        <v>5.2400000000000002E-2</v>
      </c>
      <c r="E97" s="6">
        <v>55.150100000000002</v>
      </c>
      <c r="F97" s="6">
        <v>0.1547</v>
      </c>
      <c r="G97" s="6">
        <v>8.0699999999999994E-2</v>
      </c>
      <c r="H97" s="6">
        <v>0</v>
      </c>
      <c r="I97" s="6">
        <v>0</v>
      </c>
      <c r="J97" s="6">
        <v>0</v>
      </c>
      <c r="K97" s="6">
        <v>6.5699999999999995E-2</v>
      </c>
      <c r="L97" s="6">
        <v>0.90049999999999997</v>
      </c>
      <c r="M97" s="6">
        <v>103.7115</v>
      </c>
      <c r="N97" s="6">
        <f t="shared" si="6"/>
        <v>-1.3443943362459205</v>
      </c>
      <c r="O97" s="6">
        <f t="shared" si="7"/>
        <v>-1.1824366713681242E-2</v>
      </c>
      <c r="P97" s="6">
        <f t="shared" si="8"/>
        <v>102.35528129704039</v>
      </c>
      <c r="Q97" s="29">
        <v>2120</v>
      </c>
      <c r="R97" s="30">
        <v>996</v>
      </c>
      <c r="S97" s="30">
        <v>705</v>
      </c>
      <c r="T97" s="30">
        <v>1605</v>
      </c>
      <c r="U97" s="30">
        <v>409</v>
      </c>
      <c r="V97" s="30">
        <v>163</v>
      </c>
      <c r="Z97" s="30">
        <v>4811</v>
      </c>
      <c r="AA97" s="30">
        <v>1107</v>
      </c>
      <c r="AC97" s="30">
        <v>0.3947</v>
      </c>
      <c r="AD97" s="30">
        <v>0.53169999999999995</v>
      </c>
      <c r="AE97" s="30">
        <v>6.9699999999999998E-2</v>
      </c>
      <c r="AF97" s="30">
        <v>0.91290000000000004</v>
      </c>
      <c r="AG97" s="30">
        <v>4.02E-2</v>
      </c>
      <c r="AH97" s="30">
        <v>1.5100000000000001E-2</v>
      </c>
      <c r="AI97" s="30">
        <v>0</v>
      </c>
      <c r="AJ97" s="30">
        <v>0</v>
      </c>
      <c r="AK97" s="30">
        <v>-1E-4</v>
      </c>
      <c r="AL97" s="30">
        <v>0.4017</v>
      </c>
      <c r="AM97" s="30">
        <v>0.1721</v>
      </c>
      <c r="AN97" s="31"/>
    </row>
    <row r="98" spans="1:40" x14ac:dyDescent="0.25">
      <c r="A98" t="s">
        <v>438</v>
      </c>
      <c r="B98" s="6">
        <v>3.5217000000000001</v>
      </c>
      <c r="C98" s="6">
        <v>42.618200000000002</v>
      </c>
      <c r="D98" s="6">
        <v>5.1000000000000004E-3</v>
      </c>
      <c r="E98" s="6">
        <v>55.747</v>
      </c>
      <c r="F98" s="6">
        <v>0.18099999999999999</v>
      </c>
      <c r="G98" s="6">
        <v>2.0799999999999999E-2</v>
      </c>
      <c r="H98" s="6">
        <v>0</v>
      </c>
      <c r="I98" s="6">
        <v>2.8299999999999999E-2</v>
      </c>
      <c r="J98" s="6">
        <v>0</v>
      </c>
      <c r="K98" s="6">
        <v>0</v>
      </c>
      <c r="L98" s="6">
        <v>0.8145</v>
      </c>
      <c r="M98" s="6">
        <v>102.9367</v>
      </c>
      <c r="N98" s="6">
        <f t="shared" ref="N98:N129" si="9">-$B98*15.999/(2*18.998)</f>
        <v>-1.4828844694178334</v>
      </c>
      <c r="O98" s="6">
        <f t="shared" ref="O98:O129" si="10">-$D98*15.999/(2*35.45)</f>
        <v>-1.1508448519040903E-3</v>
      </c>
      <c r="P98" s="6">
        <f t="shared" ref="P98:P129" si="11">M98+N98+O98</f>
        <v>101.45266468573026</v>
      </c>
      <c r="Q98" s="29">
        <v>2125</v>
      </c>
      <c r="R98" s="30">
        <v>963</v>
      </c>
      <c r="S98" s="30">
        <v>703</v>
      </c>
      <c r="T98" s="30">
        <v>1538</v>
      </c>
      <c r="U98" s="30">
        <v>373</v>
      </c>
      <c r="V98" s="30">
        <v>167</v>
      </c>
      <c r="X98" s="30">
        <v>234</v>
      </c>
      <c r="AA98" s="30">
        <v>1235</v>
      </c>
      <c r="AC98" s="30">
        <v>0.41149999999999998</v>
      </c>
      <c r="AD98" s="30">
        <v>0.51980000000000004</v>
      </c>
      <c r="AE98" s="30">
        <v>5.6000000000000001E-2</v>
      </c>
      <c r="AF98" s="30">
        <v>0.91679999999999995</v>
      </c>
      <c r="AG98" s="30">
        <v>3.8800000000000001E-2</v>
      </c>
      <c r="AH98" s="30">
        <v>1.43E-2</v>
      </c>
      <c r="AI98" s="30">
        <v>0</v>
      </c>
      <c r="AJ98" s="30">
        <v>2.0400000000000001E-2</v>
      </c>
      <c r="AK98" s="30">
        <v>0</v>
      </c>
      <c r="AL98" s="30">
        <v>0</v>
      </c>
      <c r="AM98" s="30">
        <v>0.17230000000000001</v>
      </c>
      <c r="AN98" s="31"/>
    </row>
    <row r="99" spans="1:40" x14ac:dyDescent="0.25">
      <c r="A99" t="s">
        <v>443</v>
      </c>
      <c r="B99" s="6">
        <v>2.5979000000000001</v>
      </c>
      <c r="C99" s="6">
        <v>42.683900000000001</v>
      </c>
      <c r="D99" s="6">
        <v>0</v>
      </c>
      <c r="E99" s="6">
        <v>54.0197</v>
      </c>
      <c r="F99" s="6">
        <v>0.18260000000000001</v>
      </c>
      <c r="G99" s="6">
        <v>8.1100000000000005E-2</v>
      </c>
      <c r="H99" s="6">
        <v>0</v>
      </c>
      <c r="I99" s="6">
        <v>0</v>
      </c>
      <c r="J99" s="6">
        <v>0</v>
      </c>
      <c r="K99" s="6">
        <v>0.19800000000000001</v>
      </c>
      <c r="L99" s="6">
        <v>0.76080000000000003</v>
      </c>
      <c r="M99" s="6">
        <v>100.524</v>
      </c>
      <c r="N99" s="6">
        <f t="shared" si="9"/>
        <v>-1.0938994130961155</v>
      </c>
      <c r="O99" s="6">
        <f t="shared" si="10"/>
        <v>0</v>
      </c>
      <c r="P99" s="6">
        <f t="shared" si="11"/>
        <v>99.43010058690389</v>
      </c>
      <c r="Q99" s="29">
        <v>2141</v>
      </c>
      <c r="R99" s="30">
        <v>974</v>
      </c>
      <c r="T99" s="30">
        <v>1566</v>
      </c>
      <c r="U99" s="30">
        <v>395</v>
      </c>
      <c r="V99" s="30">
        <v>163</v>
      </c>
      <c r="Z99" s="30">
        <v>4269</v>
      </c>
      <c r="AA99" s="30">
        <v>1074</v>
      </c>
      <c r="AC99" s="30">
        <v>0.36459999999999998</v>
      </c>
      <c r="AD99" s="30">
        <v>0.52059999999999995</v>
      </c>
      <c r="AE99" s="30">
        <v>0</v>
      </c>
      <c r="AF99" s="30">
        <v>0.90380000000000005</v>
      </c>
      <c r="AG99" s="30">
        <v>4.0300000000000002E-2</v>
      </c>
      <c r="AH99" s="30">
        <v>1.5100000000000001E-2</v>
      </c>
      <c r="AI99" s="30">
        <v>0</v>
      </c>
      <c r="AJ99" s="30">
        <v>0</v>
      </c>
      <c r="AK99" s="30">
        <v>0</v>
      </c>
      <c r="AL99" s="30">
        <v>0.373</v>
      </c>
      <c r="AM99" s="30">
        <v>0.16059999999999999</v>
      </c>
      <c r="AN99" s="31"/>
    </row>
    <row r="100" spans="1:40" x14ac:dyDescent="0.25">
      <c r="A100" t="s">
        <v>448</v>
      </c>
      <c r="B100" s="6">
        <v>2.7477</v>
      </c>
      <c r="C100" s="6">
        <v>42.207500000000003</v>
      </c>
      <c r="D100" s="6">
        <v>1.9E-3</v>
      </c>
      <c r="E100" s="6">
        <v>54.5901</v>
      </c>
      <c r="F100" s="6">
        <v>0.20069999999999999</v>
      </c>
      <c r="G100" s="6">
        <v>7.2999999999999995E-2</v>
      </c>
      <c r="H100" s="6">
        <v>0</v>
      </c>
      <c r="I100" s="6">
        <v>2.5000000000000001E-3</v>
      </c>
      <c r="J100" s="6">
        <v>1.3299999999999999E-2</v>
      </c>
      <c r="K100" s="6">
        <v>0.1154</v>
      </c>
      <c r="L100" s="6">
        <v>0.77200000000000002</v>
      </c>
      <c r="M100" s="6">
        <v>100.724</v>
      </c>
      <c r="N100" s="6">
        <f t="shared" si="9"/>
        <v>-1.1569757948205073</v>
      </c>
      <c r="O100" s="6">
        <f t="shared" si="10"/>
        <v>-4.2874612129760226E-4</v>
      </c>
      <c r="P100" s="6">
        <f t="shared" si="11"/>
        <v>99.566595459058192</v>
      </c>
      <c r="Q100" s="29">
        <v>2122</v>
      </c>
      <c r="R100" s="30">
        <v>990</v>
      </c>
      <c r="S100" s="30">
        <v>691</v>
      </c>
      <c r="T100" s="30">
        <v>1494</v>
      </c>
      <c r="U100" s="30">
        <v>375</v>
      </c>
      <c r="V100" s="30">
        <v>168</v>
      </c>
      <c r="X100" s="30">
        <v>219</v>
      </c>
      <c r="Y100" s="30">
        <v>3545</v>
      </c>
      <c r="Z100" s="30">
        <v>4413</v>
      </c>
      <c r="AA100" s="30">
        <v>1026</v>
      </c>
      <c r="AC100" s="30">
        <v>0.372</v>
      </c>
      <c r="AD100" s="30">
        <v>0.51719999999999999</v>
      </c>
      <c r="AE100" s="30">
        <v>5.3900000000000003E-2</v>
      </c>
      <c r="AF100" s="30">
        <v>0.90759999999999996</v>
      </c>
      <c r="AG100" s="30">
        <v>3.9600000000000003E-2</v>
      </c>
      <c r="AH100" s="30">
        <v>1.5299999999999999E-2</v>
      </c>
      <c r="AI100" s="30">
        <v>0</v>
      </c>
      <c r="AJ100" s="30">
        <v>1.8200000000000001E-2</v>
      </c>
      <c r="AK100" s="30">
        <v>0.2913</v>
      </c>
      <c r="AL100" s="30">
        <v>0.37459999999999999</v>
      </c>
      <c r="AM100" s="30">
        <v>0.15920000000000001</v>
      </c>
      <c r="AN100" s="31"/>
    </row>
    <row r="101" spans="1:40" x14ac:dyDescent="0.25">
      <c r="A101" t="s">
        <v>453</v>
      </c>
      <c r="B101" s="6">
        <v>2.9836999999999998</v>
      </c>
      <c r="C101" s="6">
        <v>43.435699999999997</v>
      </c>
      <c r="D101" s="6">
        <v>2.93E-2</v>
      </c>
      <c r="E101" s="6">
        <v>55.2121</v>
      </c>
      <c r="F101" s="6">
        <v>0.16800000000000001</v>
      </c>
      <c r="G101" s="6">
        <v>8.9399999999999993E-2</v>
      </c>
      <c r="H101" s="6">
        <v>0</v>
      </c>
      <c r="I101" s="6">
        <v>0</v>
      </c>
      <c r="J101" s="6">
        <v>0</v>
      </c>
      <c r="K101" s="6">
        <v>0</v>
      </c>
      <c r="L101" s="6">
        <v>0.87019999999999997</v>
      </c>
      <c r="M101" s="6">
        <v>102.7884</v>
      </c>
      <c r="N101" s="6">
        <f t="shared" si="9"/>
        <v>-1.2563484656279607</v>
      </c>
      <c r="O101" s="6">
        <f t="shared" si="10"/>
        <v>-6.6117165021156547E-3</v>
      </c>
      <c r="P101" s="6">
        <f t="shared" si="11"/>
        <v>101.52543981786991</v>
      </c>
      <c r="Q101" s="29">
        <v>2148</v>
      </c>
      <c r="R101" s="30">
        <v>986</v>
      </c>
      <c r="S101" s="30">
        <v>774</v>
      </c>
      <c r="T101" s="30">
        <v>1483</v>
      </c>
      <c r="U101" s="30">
        <v>379</v>
      </c>
      <c r="V101" s="30">
        <v>166</v>
      </c>
      <c r="AA101" s="30">
        <v>935</v>
      </c>
      <c r="AC101" s="30">
        <v>0.38540000000000002</v>
      </c>
      <c r="AD101" s="30">
        <v>0.52639999999999998</v>
      </c>
      <c r="AE101" s="30">
        <v>6.88E-2</v>
      </c>
      <c r="AF101" s="30">
        <v>0.91220000000000001</v>
      </c>
      <c r="AG101" s="30">
        <v>3.8600000000000002E-2</v>
      </c>
      <c r="AH101" s="30">
        <v>1.54E-2</v>
      </c>
      <c r="AI101" s="30">
        <v>0</v>
      </c>
      <c r="AJ101" s="30">
        <v>-1E-4</v>
      </c>
      <c r="AK101" s="30">
        <v>0</v>
      </c>
      <c r="AL101" s="30">
        <v>-1E-4</v>
      </c>
      <c r="AM101" s="30">
        <v>0.16289999999999999</v>
      </c>
      <c r="AN101" s="31"/>
    </row>
    <row r="102" spans="1:40" x14ac:dyDescent="0.25">
      <c r="A102" t="s">
        <v>458</v>
      </c>
      <c r="B102" s="6">
        <v>2.8689</v>
      </c>
      <c r="C102" s="6">
        <v>42.159199999999998</v>
      </c>
      <c r="D102" s="6">
        <v>2.5600000000000001E-2</v>
      </c>
      <c r="E102" s="6">
        <v>54.879100000000001</v>
      </c>
      <c r="F102" s="6">
        <v>0.15179999999999999</v>
      </c>
      <c r="G102" s="6">
        <v>3.9100000000000003E-2</v>
      </c>
      <c r="H102" s="6">
        <v>0</v>
      </c>
      <c r="I102" s="6">
        <v>0</v>
      </c>
      <c r="J102" s="6">
        <v>7.9799999999999996E-2</v>
      </c>
      <c r="K102" s="6">
        <v>0</v>
      </c>
      <c r="L102" s="6">
        <v>0.78029999999999999</v>
      </c>
      <c r="M102" s="6">
        <v>100.9838</v>
      </c>
      <c r="N102" s="6">
        <f t="shared" si="9"/>
        <v>-1.2080095562690809</v>
      </c>
      <c r="O102" s="6">
        <f t="shared" si="10"/>
        <v>-5.7767898448519046E-3</v>
      </c>
      <c r="P102" s="6">
        <f t="shared" si="11"/>
        <v>99.770013653886068</v>
      </c>
      <c r="Q102" s="29">
        <v>2074</v>
      </c>
      <c r="R102" s="30">
        <v>983</v>
      </c>
      <c r="S102" s="30">
        <v>754</v>
      </c>
      <c r="T102" s="30">
        <v>1631</v>
      </c>
      <c r="U102" s="30">
        <v>391</v>
      </c>
      <c r="V102" s="30">
        <v>171</v>
      </c>
      <c r="Y102" s="30">
        <v>3622</v>
      </c>
      <c r="AA102" s="30">
        <v>1011</v>
      </c>
      <c r="AC102" s="30">
        <v>0.37669999999999998</v>
      </c>
      <c r="AD102" s="30">
        <v>0.51659999999999995</v>
      </c>
      <c r="AE102" s="30">
        <v>6.6199999999999995E-2</v>
      </c>
      <c r="AF102" s="30">
        <v>0.9113</v>
      </c>
      <c r="AG102" s="30">
        <v>3.8899999999999997E-2</v>
      </c>
      <c r="AH102" s="30">
        <v>1.49E-2</v>
      </c>
      <c r="AI102" s="30">
        <v>0</v>
      </c>
      <c r="AJ102" s="30">
        <v>-1E-4</v>
      </c>
      <c r="AK102" s="30">
        <v>0.30570000000000003</v>
      </c>
      <c r="AL102" s="30">
        <v>-2.9999999999999997E-4</v>
      </c>
      <c r="AM102" s="30">
        <v>0.15920000000000001</v>
      </c>
      <c r="AN102" s="31"/>
    </row>
    <row r="103" spans="1:40" x14ac:dyDescent="0.25">
      <c r="A103" t="s">
        <v>463</v>
      </c>
      <c r="B103" s="6">
        <v>2.5602</v>
      </c>
      <c r="C103" s="6">
        <v>43.088099999999997</v>
      </c>
      <c r="D103" s="6">
        <v>0</v>
      </c>
      <c r="E103" s="6">
        <v>54.820799999999998</v>
      </c>
      <c r="F103" s="6">
        <v>0.1729</v>
      </c>
      <c r="G103" s="6">
        <v>8.4599999999999995E-2</v>
      </c>
      <c r="H103" s="6">
        <v>0</v>
      </c>
      <c r="I103" s="6">
        <v>0</v>
      </c>
      <c r="J103" s="6">
        <v>0</v>
      </c>
      <c r="K103" s="6">
        <v>0.26379999999999998</v>
      </c>
      <c r="L103" s="6">
        <v>0.83120000000000005</v>
      </c>
      <c r="M103" s="6">
        <v>101.82170000000001</v>
      </c>
      <c r="N103" s="6">
        <f t="shared" si="9"/>
        <v>-1.0780250500052637</v>
      </c>
      <c r="O103" s="6">
        <f t="shared" si="10"/>
        <v>0</v>
      </c>
      <c r="P103" s="6">
        <f t="shared" si="11"/>
        <v>100.74367494999474</v>
      </c>
      <c r="Q103" s="29">
        <v>2151</v>
      </c>
      <c r="R103" s="30">
        <v>970</v>
      </c>
      <c r="T103" s="30">
        <v>1516</v>
      </c>
      <c r="U103" s="30">
        <v>403</v>
      </c>
      <c r="V103" s="30">
        <v>164</v>
      </c>
      <c r="Z103" s="30">
        <v>4917</v>
      </c>
      <c r="AA103" s="30">
        <v>1159</v>
      </c>
      <c r="AC103" s="30">
        <v>0.3629</v>
      </c>
      <c r="AD103" s="30">
        <v>0.52349999999999997</v>
      </c>
      <c r="AE103" s="30">
        <v>0</v>
      </c>
      <c r="AF103" s="30">
        <v>0.9093</v>
      </c>
      <c r="AG103" s="30">
        <v>4.0500000000000001E-2</v>
      </c>
      <c r="AH103" s="30">
        <v>1.52E-2</v>
      </c>
      <c r="AI103" s="30">
        <v>0</v>
      </c>
      <c r="AJ103" s="30">
        <v>0</v>
      </c>
      <c r="AK103" s="30">
        <v>0</v>
      </c>
      <c r="AL103" s="30">
        <v>0.43159999999999998</v>
      </c>
      <c r="AM103" s="30">
        <v>0.16969999999999999</v>
      </c>
      <c r="AN103" s="31"/>
    </row>
    <row r="104" spans="1:40" x14ac:dyDescent="0.25">
      <c r="A104" t="s">
        <v>468</v>
      </c>
      <c r="B104" s="6">
        <v>2.5829</v>
      </c>
      <c r="C104" s="6">
        <v>42.237099999999998</v>
      </c>
      <c r="D104" s="6">
        <v>2.3400000000000001E-2</v>
      </c>
      <c r="E104" s="6">
        <v>53.9544</v>
      </c>
      <c r="F104" s="6">
        <v>0.1361</v>
      </c>
      <c r="G104" s="6">
        <v>7.4899999999999994E-2</v>
      </c>
      <c r="H104" s="6">
        <v>0</v>
      </c>
      <c r="I104" s="6">
        <v>4.8999999999999998E-3</v>
      </c>
      <c r="J104" s="6">
        <v>7.9299999999999995E-2</v>
      </c>
      <c r="K104" s="6">
        <v>0.49170000000000003</v>
      </c>
      <c r="L104" s="6">
        <v>0.88660000000000005</v>
      </c>
      <c r="M104" s="6">
        <v>100.4713</v>
      </c>
      <c r="N104" s="6">
        <f t="shared" si="9"/>
        <v>-1.0875833535108959</v>
      </c>
      <c r="O104" s="6">
        <f t="shared" si="10"/>
        <v>-5.2803469675599436E-3</v>
      </c>
      <c r="P104" s="6">
        <f t="shared" si="11"/>
        <v>99.378436299521539</v>
      </c>
      <c r="Q104" s="29">
        <v>2147</v>
      </c>
      <c r="R104" s="30">
        <v>985</v>
      </c>
      <c r="S104" s="30">
        <v>735</v>
      </c>
      <c r="T104" s="30">
        <v>1648</v>
      </c>
      <c r="U104" s="30">
        <v>415</v>
      </c>
      <c r="V104" s="30">
        <v>159</v>
      </c>
      <c r="X104" s="30">
        <v>222</v>
      </c>
      <c r="Y104" s="30">
        <v>3563</v>
      </c>
      <c r="Z104" s="30">
        <v>3536</v>
      </c>
      <c r="AA104" s="30">
        <v>1060</v>
      </c>
      <c r="AC104" s="30">
        <v>0.36380000000000001</v>
      </c>
      <c r="AD104" s="30">
        <v>0.51729999999999998</v>
      </c>
      <c r="AE104" s="30">
        <v>6.4199999999999993E-2</v>
      </c>
      <c r="AF104" s="30">
        <v>0.90390000000000004</v>
      </c>
      <c r="AG104" s="30">
        <v>3.9899999999999998E-2</v>
      </c>
      <c r="AH104" s="30">
        <v>1.46E-2</v>
      </c>
      <c r="AI104" s="30">
        <v>0</v>
      </c>
      <c r="AJ104" s="30">
        <v>1.8599999999999998E-2</v>
      </c>
      <c r="AK104" s="30">
        <v>0.30080000000000001</v>
      </c>
      <c r="AL104" s="30">
        <v>0.3548</v>
      </c>
      <c r="AM104" s="30">
        <v>0.16900000000000001</v>
      </c>
      <c r="AN104" s="31"/>
    </row>
    <row r="105" spans="1:40" x14ac:dyDescent="0.25">
      <c r="A105" t="s">
        <v>472</v>
      </c>
      <c r="B105" s="6">
        <v>2.7462</v>
      </c>
      <c r="C105" s="6">
        <v>42.939700000000002</v>
      </c>
      <c r="D105" s="6">
        <v>4.58E-2</v>
      </c>
      <c r="E105" s="6">
        <v>55.192999999999998</v>
      </c>
      <c r="F105" s="6">
        <v>0.1666</v>
      </c>
      <c r="G105" s="6">
        <v>4.8800000000000003E-2</v>
      </c>
      <c r="H105" s="6">
        <v>0</v>
      </c>
      <c r="I105" s="6">
        <v>8.2000000000000007E-3</v>
      </c>
      <c r="J105" s="6">
        <v>2.6599999999999999E-2</v>
      </c>
      <c r="K105" s="6">
        <v>0</v>
      </c>
      <c r="L105" s="6">
        <v>0.83109999999999995</v>
      </c>
      <c r="M105" s="6">
        <v>102.00579999999999</v>
      </c>
      <c r="N105" s="6">
        <f t="shared" si="9"/>
        <v>-1.1563441888619854</v>
      </c>
      <c r="O105" s="6">
        <f t="shared" si="10"/>
        <v>-1.0335038081805359E-2</v>
      </c>
      <c r="P105" s="6">
        <f t="shared" si="11"/>
        <v>100.83912077305621</v>
      </c>
      <c r="Q105" s="29">
        <v>2157</v>
      </c>
      <c r="R105" s="30">
        <v>997</v>
      </c>
      <c r="S105" s="30">
        <v>751</v>
      </c>
      <c r="T105" s="30">
        <v>1536</v>
      </c>
      <c r="U105" s="30">
        <v>366</v>
      </c>
      <c r="V105" s="30">
        <v>163</v>
      </c>
      <c r="X105" s="30">
        <v>228</v>
      </c>
      <c r="Y105" s="30">
        <v>3911</v>
      </c>
      <c r="AA105" s="30">
        <v>1070</v>
      </c>
      <c r="AC105" s="30">
        <v>0.37340000000000001</v>
      </c>
      <c r="AD105" s="30">
        <v>0.52280000000000004</v>
      </c>
      <c r="AE105" s="30">
        <v>7.1400000000000005E-2</v>
      </c>
      <c r="AF105" s="30">
        <v>0.91279999999999994</v>
      </c>
      <c r="AG105" s="30">
        <v>3.7699999999999997E-2</v>
      </c>
      <c r="AH105" s="30">
        <v>1.44E-2</v>
      </c>
      <c r="AI105" s="30">
        <v>0</v>
      </c>
      <c r="AJ105" s="30">
        <v>1.9199999999999998E-2</v>
      </c>
      <c r="AK105" s="30">
        <v>0.3236</v>
      </c>
      <c r="AL105" s="30">
        <v>0</v>
      </c>
      <c r="AM105" s="30">
        <v>0.1656</v>
      </c>
      <c r="AN105" s="31"/>
    </row>
    <row r="106" spans="1:40" x14ac:dyDescent="0.25">
      <c r="A106" t="s">
        <v>477</v>
      </c>
      <c r="B106" s="6">
        <v>3.0985</v>
      </c>
      <c r="C106" s="6">
        <v>42.393700000000003</v>
      </c>
      <c r="D106" s="6">
        <v>4.2200000000000001E-2</v>
      </c>
      <c r="E106" s="6">
        <v>56.2622</v>
      </c>
      <c r="F106" s="6">
        <v>0.1759</v>
      </c>
      <c r="G106" s="6">
        <v>6.1899999999999997E-2</v>
      </c>
      <c r="H106" s="6">
        <v>0</v>
      </c>
      <c r="I106" s="6">
        <v>4.4000000000000003E-3</v>
      </c>
      <c r="J106" s="6">
        <v>0</v>
      </c>
      <c r="K106" s="6">
        <v>0</v>
      </c>
      <c r="L106" s="6">
        <v>0.82779999999999998</v>
      </c>
      <c r="M106" s="6">
        <v>102.86669999999999</v>
      </c>
      <c r="N106" s="6">
        <f t="shared" si="9"/>
        <v>-1.3046873749868406</v>
      </c>
      <c r="O106" s="6">
        <f t="shared" si="10"/>
        <v>-9.5226770098730609E-3</v>
      </c>
      <c r="P106" s="6">
        <f t="shared" si="11"/>
        <v>101.55248994800328</v>
      </c>
      <c r="Q106" s="29">
        <v>2126</v>
      </c>
      <c r="R106" s="30">
        <v>984</v>
      </c>
      <c r="S106" s="30">
        <v>661</v>
      </c>
      <c r="T106" s="30">
        <v>1396</v>
      </c>
      <c r="U106" s="30">
        <v>418</v>
      </c>
      <c r="V106" s="30">
        <v>166</v>
      </c>
      <c r="X106" s="30">
        <v>223</v>
      </c>
      <c r="AA106" s="30">
        <v>1061</v>
      </c>
      <c r="AC106" s="30">
        <v>0.3906</v>
      </c>
      <c r="AD106" s="30">
        <v>0.51839999999999997</v>
      </c>
      <c r="AE106" s="30">
        <v>6.3899999999999998E-2</v>
      </c>
      <c r="AF106" s="30">
        <v>0.9194</v>
      </c>
      <c r="AG106" s="30">
        <v>4.1599999999999998E-2</v>
      </c>
      <c r="AH106" s="30">
        <v>1.49E-2</v>
      </c>
      <c r="AI106" s="30">
        <v>0</v>
      </c>
      <c r="AJ106" s="30">
        <v>1.8599999999999998E-2</v>
      </c>
      <c r="AK106" s="30">
        <v>-2.9999999999999997E-4</v>
      </c>
      <c r="AL106" s="30">
        <v>-1E-4</v>
      </c>
      <c r="AM106" s="30">
        <v>0.16500000000000001</v>
      </c>
      <c r="AN106" s="31"/>
    </row>
    <row r="107" spans="1:40" x14ac:dyDescent="0.25">
      <c r="A107" t="s">
        <v>482</v>
      </c>
      <c r="B107" s="6">
        <v>3.4863</v>
      </c>
      <c r="C107" s="6">
        <v>42.924599999999998</v>
      </c>
      <c r="D107" s="6">
        <v>1.15E-2</v>
      </c>
      <c r="E107" s="6">
        <v>56.538600000000002</v>
      </c>
      <c r="F107" s="6">
        <v>0.19170000000000001</v>
      </c>
      <c r="G107" s="6">
        <v>1.4999999999999999E-2</v>
      </c>
      <c r="H107" s="6">
        <v>0</v>
      </c>
      <c r="I107" s="6">
        <v>5.4999999999999997E-3</v>
      </c>
      <c r="J107" s="6">
        <v>0</v>
      </c>
      <c r="K107" s="6">
        <v>0</v>
      </c>
      <c r="L107" s="6">
        <v>0.89849999999999997</v>
      </c>
      <c r="M107" s="6">
        <v>104.07170000000001</v>
      </c>
      <c r="N107" s="6">
        <f t="shared" si="9"/>
        <v>-1.4679785687967153</v>
      </c>
      <c r="O107" s="6">
        <f t="shared" si="10"/>
        <v>-2.5950423131170662E-3</v>
      </c>
      <c r="P107" s="6">
        <f t="shared" si="11"/>
        <v>102.60112638889018</v>
      </c>
      <c r="Q107" s="29">
        <v>2184</v>
      </c>
      <c r="R107" s="30">
        <v>1005</v>
      </c>
      <c r="S107" s="30">
        <v>752</v>
      </c>
      <c r="T107" s="30">
        <v>1546</v>
      </c>
      <c r="U107" s="30">
        <v>366</v>
      </c>
      <c r="V107" s="30">
        <v>171</v>
      </c>
      <c r="X107" s="30">
        <v>240</v>
      </c>
      <c r="AA107" s="30">
        <v>1177</v>
      </c>
      <c r="AC107" s="30">
        <v>0.41199999999999998</v>
      </c>
      <c r="AD107" s="30">
        <v>0.52270000000000005</v>
      </c>
      <c r="AE107" s="30">
        <v>6.2100000000000002E-2</v>
      </c>
      <c r="AF107" s="30">
        <v>0.92300000000000004</v>
      </c>
      <c r="AG107" s="30">
        <v>3.8699999999999998E-2</v>
      </c>
      <c r="AH107" s="30">
        <v>1.4500000000000001E-2</v>
      </c>
      <c r="AI107" s="30">
        <v>0</v>
      </c>
      <c r="AJ107" s="30">
        <v>2.01E-2</v>
      </c>
      <c r="AK107" s="30">
        <v>0</v>
      </c>
      <c r="AL107" s="30">
        <v>0</v>
      </c>
      <c r="AM107" s="30">
        <v>0.1754</v>
      </c>
      <c r="AN107" s="31"/>
    </row>
    <row r="108" spans="1:40" x14ac:dyDescent="0.25">
      <c r="A108" t="s">
        <v>487</v>
      </c>
      <c r="B108" s="6">
        <v>2.6894</v>
      </c>
      <c r="C108" s="6">
        <v>42.087699999999998</v>
      </c>
      <c r="D108" s="6">
        <v>1.1000000000000001E-3</v>
      </c>
      <c r="E108" s="6">
        <v>54.7547</v>
      </c>
      <c r="F108" s="6">
        <v>0.18720000000000001</v>
      </c>
      <c r="G108" s="6">
        <v>5.8000000000000003E-2</v>
      </c>
      <c r="H108" s="6">
        <v>0</v>
      </c>
      <c r="I108" s="6">
        <v>2.29E-2</v>
      </c>
      <c r="J108" s="6">
        <v>0</v>
      </c>
      <c r="K108" s="6">
        <v>0</v>
      </c>
      <c r="L108" s="6">
        <v>0.83489999999999998</v>
      </c>
      <c r="M108" s="6">
        <v>100.636</v>
      </c>
      <c r="N108" s="6">
        <f t="shared" si="9"/>
        <v>-1.1324273765659543</v>
      </c>
      <c r="O108" s="6">
        <f t="shared" si="10"/>
        <v>-2.4822143864598024E-4</v>
      </c>
      <c r="P108" s="6">
        <f t="shared" si="11"/>
        <v>99.5033244019954</v>
      </c>
      <c r="Q108" s="29">
        <v>2211</v>
      </c>
      <c r="R108" s="30">
        <v>998</v>
      </c>
      <c r="S108" s="30">
        <v>744</v>
      </c>
      <c r="T108" s="30">
        <v>1483</v>
      </c>
      <c r="U108" s="30">
        <v>416</v>
      </c>
      <c r="V108" s="30">
        <v>171</v>
      </c>
      <c r="X108" s="30">
        <v>218</v>
      </c>
      <c r="AA108" s="30">
        <v>968</v>
      </c>
      <c r="AC108" s="30">
        <v>0.37259999999999999</v>
      </c>
      <c r="AD108" s="30">
        <v>0.51629999999999998</v>
      </c>
      <c r="AE108" s="30">
        <v>5.8299999999999998E-2</v>
      </c>
      <c r="AF108" s="30">
        <v>0.90869999999999995</v>
      </c>
      <c r="AG108" s="30">
        <v>4.19E-2</v>
      </c>
      <c r="AH108" s="30">
        <v>1.5299999999999999E-2</v>
      </c>
      <c r="AI108" s="30">
        <v>0</v>
      </c>
      <c r="AJ108" s="30">
        <v>1.89E-2</v>
      </c>
      <c r="AK108" s="30">
        <v>0</v>
      </c>
      <c r="AL108" s="30">
        <v>0</v>
      </c>
      <c r="AM108" s="30">
        <v>0.1613</v>
      </c>
      <c r="AN108" s="31"/>
    </row>
    <row r="109" spans="1:40" x14ac:dyDescent="0.25">
      <c r="A109" t="s">
        <v>492</v>
      </c>
      <c r="B109" s="6">
        <v>2.6638000000000002</v>
      </c>
      <c r="C109" s="6">
        <v>42.642600000000002</v>
      </c>
      <c r="D109" s="6">
        <v>0</v>
      </c>
      <c r="E109" s="6">
        <v>55.491900000000001</v>
      </c>
      <c r="F109" s="6">
        <v>0.1711</v>
      </c>
      <c r="G109" s="6">
        <v>7.6399999999999996E-2</v>
      </c>
      <c r="H109" s="6">
        <v>0</v>
      </c>
      <c r="I109" s="6">
        <v>1.6799999999999999E-2</v>
      </c>
      <c r="J109" s="6">
        <v>0</v>
      </c>
      <c r="K109" s="6">
        <v>0.1648</v>
      </c>
      <c r="L109" s="6">
        <v>0.79249999999999998</v>
      </c>
      <c r="M109" s="6">
        <v>102.02</v>
      </c>
      <c r="N109" s="6">
        <f t="shared" si="9"/>
        <v>-1.1216479682071796</v>
      </c>
      <c r="O109" s="6">
        <f t="shared" si="10"/>
        <v>0</v>
      </c>
      <c r="P109" s="6">
        <f t="shared" si="11"/>
        <v>100.89835203179281</v>
      </c>
      <c r="Q109" s="29">
        <v>2222</v>
      </c>
      <c r="R109" s="30">
        <v>981</v>
      </c>
      <c r="T109" s="30">
        <v>1557</v>
      </c>
      <c r="U109" s="30">
        <v>438</v>
      </c>
      <c r="V109" s="30">
        <v>163</v>
      </c>
      <c r="X109" s="30">
        <v>225</v>
      </c>
      <c r="Z109" s="30">
        <v>4362</v>
      </c>
      <c r="AA109" s="30">
        <v>1299</v>
      </c>
      <c r="AC109" s="30">
        <v>0.37159999999999999</v>
      </c>
      <c r="AD109" s="30">
        <v>0.5202</v>
      </c>
      <c r="AE109" s="30">
        <v>0</v>
      </c>
      <c r="AF109" s="30">
        <v>0.91500000000000004</v>
      </c>
      <c r="AG109" s="30">
        <v>4.2900000000000001E-2</v>
      </c>
      <c r="AH109" s="30">
        <v>1.4999999999999999E-2</v>
      </c>
      <c r="AI109" s="30">
        <v>0</v>
      </c>
      <c r="AJ109" s="30">
        <v>1.9199999999999998E-2</v>
      </c>
      <c r="AK109" s="30">
        <v>-1E-4</v>
      </c>
      <c r="AL109" s="30">
        <v>0.3765</v>
      </c>
      <c r="AM109" s="30">
        <v>0.1739</v>
      </c>
      <c r="AN109" s="31"/>
    </row>
    <row r="110" spans="1:40" x14ac:dyDescent="0.25">
      <c r="A110" t="s">
        <v>499</v>
      </c>
      <c r="B110" s="6">
        <v>2.8243</v>
      </c>
      <c r="C110" s="6">
        <v>43.007199999999997</v>
      </c>
      <c r="D110" s="6">
        <v>1.44E-2</v>
      </c>
      <c r="E110" s="6">
        <v>54.901499999999999</v>
      </c>
      <c r="F110" s="6">
        <v>0.151</v>
      </c>
      <c r="G110" s="6">
        <v>5.6399999999999999E-2</v>
      </c>
      <c r="H110" s="6">
        <v>0</v>
      </c>
      <c r="I110" s="6">
        <v>3.3599999999999998E-2</v>
      </c>
      <c r="J110" s="6">
        <v>0</v>
      </c>
      <c r="K110" s="6">
        <v>0.13170000000000001</v>
      </c>
      <c r="L110" s="6">
        <v>0.82740000000000002</v>
      </c>
      <c r="M110" s="6">
        <v>101.94750000000001</v>
      </c>
      <c r="N110" s="6">
        <f t="shared" si="9"/>
        <v>-1.1892298057690283</v>
      </c>
      <c r="O110" s="6">
        <f t="shared" si="10"/>
        <v>-3.2494442877291957E-3</v>
      </c>
      <c r="P110" s="6">
        <f t="shared" si="11"/>
        <v>100.75502074994324</v>
      </c>
      <c r="Q110" s="29">
        <v>2150</v>
      </c>
      <c r="R110" s="30">
        <v>994</v>
      </c>
      <c r="S110" s="30">
        <v>731</v>
      </c>
      <c r="T110" s="30">
        <v>1403</v>
      </c>
      <c r="U110" s="30">
        <v>416</v>
      </c>
      <c r="V110" s="30">
        <v>161</v>
      </c>
      <c r="X110" s="30">
        <v>212</v>
      </c>
      <c r="Z110" s="30">
        <v>4457</v>
      </c>
      <c r="AA110" s="30">
        <v>1082</v>
      </c>
      <c r="AC110" s="30">
        <v>0.37709999999999999</v>
      </c>
      <c r="AD110" s="30">
        <v>0.52329999999999999</v>
      </c>
      <c r="AE110" s="30">
        <v>6.1199999999999997E-2</v>
      </c>
      <c r="AF110" s="30">
        <v>0.90890000000000004</v>
      </c>
      <c r="AG110" s="30">
        <v>4.0500000000000001E-2</v>
      </c>
      <c r="AH110" s="30">
        <v>1.4500000000000001E-2</v>
      </c>
      <c r="AI110" s="30">
        <v>0</v>
      </c>
      <c r="AJ110" s="30">
        <v>1.89E-2</v>
      </c>
      <c r="AK110" s="30">
        <v>-1E-4</v>
      </c>
      <c r="AL110" s="30">
        <v>0.38019999999999998</v>
      </c>
      <c r="AM110" s="30">
        <v>0.16589999999999999</v>
      </c>
      <c r="AN110" s="31"/>
    </row>
    <row r="111" spans="1:40" x14ac:dyDescent="0.25">
      <c r="A111" t="s">
        <v>504</v>
      </c>
      <c r="B111" s="6">
        <v>2.9148000000000001</v>
      </c>
      <c r="C111" s="6">
        <v>41.374099999999999</v>
      </c>
      <c r="D111" s="6">
        <v>1.78E-2</v>
      </c>
      <c r="E111" s="6">
        <v>54.843299999999999</v>
      </c>
      <c r="F111" s="6">
        <v>0.1656</v>
      </c>
      <c r="G111" s="6">
        <v>4.7899999999999998E-2</v>
      </c>
      <c r="H111" s="6">
        <v>0</v>
      </c>
      <c r="I111" s="6">
        <v>0</v>
      </c>
      <c r="J111" s="6">
        <v>0</v>
      </c>
      <c r="K111" s="6">
        <v>0</v>
      </c>
      <c r="L111" s="6">
        <v>0.84179999999999999</v>
      </c>
      <c r="M111" s="6">
        <v>100.2054</v>
      </c>
      <c r="N111" s="6">
        <f t="shared" si="9"/>
        <v>-1.2273366985998526</v>
      </c>
      <c r="O111" s="6">
        <f t="shared" si="10"/>
        <v>-4.0166741889985889E-3</v>
      </c>
      <c r="P111" s="6">
        <f t="shared" si="11"/>
        <v>98.974046627211138</v>
      </c>
      <c r="Q111" s="29">
        <v>2202</v>
      </c>
      <c r="R111" s="30">
        <v>975</v>
      </c>
      <c r="S111" s="30">
        <v>724</v>
      </c>
      <c r="T111" s="30">
        <v>1559</v>
      </c>
      <c r="U111" s="30">
        <v>401</v>
      </c>
      <c r="V111" s="30">
        <v>165</v>
      </c>
      <c r="AA111" s="30">
        <v>1039</v>
      </c>
      <c r="AC111" s="30">
        <v>0.3841</v>
      </c>
      <c r="AD111" s="30">
        <v>0.51049999999999995</v>
      </c>
      <c r="AE111" s="30">
        <v>6.1699999999999998E-2</v>
      </c>
      <c r="AF111" s="30">
        <v>0.91020000000000001</v>
      </c>
      <c r="AG111" s="30">
        <v>4.0099999999999997E-2</v>
      </c>
      <c r="AH111" s="30">
        <v>1.46E-2</v>
      </c>
      <c r="AI111" s="30">
        <v>0</v>
      </c>
      <c r="AJ111" s="30">
        <v>-2.0000000000000001E-4</v>
      </c>
      <c r="AK111" s="30">
        <v>0</v>
      </c>
      <c r="AL111" s="30">
        <v>0</v>
      </c>
      <c r="AM111" s="30">
        <v>0.1651</v>
      </c>
      <c r="AN111" s="31"/>
    </row>
    <row r="112" spans="1:40" x14ac:dyDescent="0.25">
      <c r="A112" t="s">
        <v>509</v>
      </c>
      <c r="B112" s="6">
        <v>3.5495999999999999</v>
      </c>
      <c r="C112" s="6">
        <v>43.678699999999999</v>
      </c>
      <c r="D112" s="6">
        <v>0</v>
      </c>
      <c r="E112" s="6">
        <v>56.011000000000003</v>
      </c>
      <c r="F112" s="6">
        <v>0.13250000000000001</v>
      </c>
      <c r="G112" s="6">
        <v>3.5999999999999997E-2</v>
      </c>
      <c r="H112" s="6">
        <v>0</v>
      </c>
      <c r="I112" s="6">
        <v>1.7299999999999999E-2</v>
      </c>
      <c r="J112" s="6">
        <v>0</v>
      </c>
      <c r="K112" s="6">
        <v>0</v>
      </c>
      <c r="L112" s="6">
        <v>0.81010000000000004</v>
      </c>
      <c r="M112" s="6">
        <v>104.2353</v>
      </c>
      <c r="N112" s="6">
        <f t="shared" si="9"/>
        <v>-1.4946323402463415</v>
      </c>
      <c r="O112" s="6">
        <f t="shared" si="10"/>
        <v>0</v>
      </c>
      <c r="P112" s="6">
        <f t="shared" si="11"/>
        <v>102.74066765975365</v>
      </c>
      <c r="Q112" s="29">
        <v>2025</v>
      </c>
      <c r="R112" s="30">
        <v>984</v>
      </c>
      <c r="T112" s="30">
        <v>1528</v>
      </c>
      <c r="U112" s="30">
        <v>419</v>
      </c>
      <c r="V112" s="30">
        <v>172</v>
      </c>
      <c r="X112" s="30">
        <v>221</v>
      </c>
      <c r="AA112" s="30">
        <v>1167</v>
      </c>
      <c r="AC112" s="30">
        <v>0.40910000000000002</v>
      </c>
      <c r="AD112" s="30">
        <v>0.52780000000000005</v>
      </c>
      <c r="AE112" s="30">
        <v>0</v>
      </c>
      <c r="AF112" s="30">
        <v>0.91800000000000004</v>
      </c>
      <c r="AG112" s="30">
        <v>4.0099999999999997E-2</v>
      </c>
      <c r="AH112" s="30">
        <v>1.49E-2</v>
      </c>
      <c r="AI112" s="30">
        <v>0</v>
      </c>
      <c r="AJ112" s="30">
        <v>1.9E-2</v>
      </c>
      <c r="AK112" s="30">
        <v>-1E-4</v>
      </c>
      <c r="AL112" s="30">
        <v>-1E-4</v>
      </c>
      <c r="AM112" s="30">
        <v>0.1686</v>
      </c>
      <c r="AN112" s="31"/>
    </row>
    <row r="113" spans="1:40" x14ac:dyDescent="0.25">
      <c r="A113" t="s">
        <v>514</v>
      </c>
      <c r="B113" s="6">
        <v>2.8946000000000001</v>
      </c>
      <c r="C113" s="6">
        <v>43.266500000000001</v>
      </c>
      <c r="D113" s="6">
        <v>1.38E-2</v>
      </c>
      <c r="E113" s="6">
        <v>54.722299999999997</v>
      </c>
      <c r="F113" s="6">
        <v>0.13589999999999999</v>
      </c>
      <c r="G113" s="6">
        <v>3.2599999999999997E-2</v>
      </c>
      <c r="H113" s="6">
        <v>0</v>
      </c>
      <c r="I113" s="6">
        <v>3.6400000000000002E-2</v>
      </c>
      <c r="J113" s="6">
        <v>0</v>
      </c>
      <c r="K113" s="6">
        <v>0</v>
      </c>
      <c r="L113" s="6">
        <v>0.9385</v>
      </c>
      <c r="M113" s="6">
        <v>102.0407</v>
      </c>
      <c r="N113" s="6">
        <f t="shared" si="9"/>
        <v>-1.218831071691757</v>
      </c>
      <c r="O113" s="6">
        <f t="shared" si="10"/>
        <v>-3.1140507757404794E-3</v>
      </c>
      <c r="P113" s="6">
        <f t="shared" si="11"/>
        <v>100.81875487753251</v>
      </c>
      <c r="Q113" s="29">
        <v>2168</v>
      </c>
      <c r="R113" s="30">
        <v>997</v>
      </c>
      <c r="S113" s="30">
        <v>781</v>
      </c>
      <c r="T113" s="30">
        <v>1535</v>
      </c>
      <c r="U113" s="30">
        <v>429</v>
      </c>
      <c r="V113" s="30">
        <v>164</v>
      </c>
      <c r="X113" s="30">
        <v>201</v>
      </c>
      <c r="AA113" s="30">
        <v>1166</v>
      </c>
      <c r="AC113" s="30">
        <v>0.38150000000000001</v>
      </c>
      <c r="AD113" s="30">
        <v>0.52529999999999999</v>
      </c>
      <c r="AE113" s="30">
        <v>6.5199999999999994E-2</v>
      </c>
      <c r="AF113" s="30">
        <v>0.90880000000000005</v>
      </c>
      <c r="AG113" s="30">
        <v>4.0899999999999999E-2</v>
      </c>
      <c r="AH113" s="30">
        <v>1.43E-2</v>
      </c>
      <c r="AI113" s="30">
        <v>0</v>
      </c>
      <c r="AJ113" s="30">
        <v>1.8100000000000002E-2</v>
      </c>
      <c r="AK113" s="30">
        <v>0</v>
      </c>
      <c r="AL113" s="30">
        <v>-2.9999999999999997E-4</v>
      </c>
      <c r="AM113" s="30">
        <v>0.1774</v>
      </c>
      <c r="AN113" s="31"/>
    </row>
    <row r="114" spans="1:40" x14ac:dyDescent="0.25">
      <c r="A114" t="s">
        <v>519</v>
      </c>
      <c r="B114" s="6">
        <v>2.6659999999999999</v>
      </c>
      <c r="C114" s="6">
        <v>42.309600000000003</v>
      </c>
      <c r="D114" s="6">
        <v>1.04E-2</v>
      </c>
      <c r="E114" s="6">
        <v>54.452500000000001</v>
      </c>
      <c r="F114" s="6">
        <v>0.15229999999999999</v>
      </c>
      <c r="G114" s="6">
        <v>7.51E-2</v>
      </c>
      <c r="H114" s="6">
        <v>0</v>
      </c>
      <c r="I114" s="6">
        <v>1.9699999999999999E-2</v>
      </c>
      <c r="J114" s="6">
        <v>7.9699999999999993E-2</v>
      </c>
      <c r="K114" s="6">
        <v>0.1153</v>
      </c>
      <c r="L114" s="6">
        <v>0.91920000000000002</v>
      </c>
      <c r="M114" s="6">
        <v>100.7998</v>
      </c>
      <c r="N114" s="6">
        <f t="shared" si="9"/>
        <v>-1.1225743236130119</v>
      </c>
      <c r="O114" s="6">
        <f t="shared" si="10"/>
        <v>-2.3468208744710857E-3</v>
      </c>
      <c r="P114" s="6">
        <f t="shared" si="11"/>
        <v>99.674878855512532</v>
      </c>
      <c r="Q114" s="29">
        <v>2268</v>
      </c>
      <c r="R114" s="30">
        <v>997</v>
      </c>
      <c r="S114" s="30">
        <v>716</v>
      </c>
      <c r="T114" s="30">
        <v>1537</v>
      </c>
      <c r="U114" s="30">
        <v>414</v>
      </c>
      <c r="V114" s="30">
        <v>168</v>
      </c>
      <c r="X114" s="30">
        <v>226</v>
      </c>
      <c r="Y114" s="30">
        <v>3131</v>
      </c>
      <c r="Z114" s="30">
        <v>4553</v>
      </c>
      <c r="AA114" s="30">
        <v>1208</v>
      </c>
      <c r="AC114" s="30">
        <v>0.37330000000000002</v>
      </c>
      <c r="AD114" s="30">
        <v>0.51770000000000005</v>
      </c>
      <c r="AE114" s="30">
        <v>5.8799999999999998E-2</v>
      </c>
      <c r="AF114" s="30">
        <v>0.90600000000000003</v>
      </c>
      <c r="AG114" s="30">
        <v>4.0500000000000001E-2</v>
      </c>
      <c r="AH114" s="30">
        <v>1.5299999999999999E-2</v>
      </c>
      <c r="AI114" s="30">
        <v>0</v>
      </c>
      <c r="AJ114" s="30">
        <v>1.95E-2</v>
      </c>
      <c r="AK114" s="30">
        <v>0.26550000000000001</v>
      </c>
      <c r="AL114" s="30">
        <v>0.3861</v>
      </c>
      <c r="AM114" s="30">
        <v>0.17829999999999999</v>
      </c>
      <c r="AN114" s="31"/>
    </row>
    <row r="115" spans="1:40" x14ac:dyDescent="0.25">
      <c r="A115" t="s">
        <v>524</v>
      </c>
      <c r="B115" s="6">
        <v>2.6242000000000001</v>
      </c>
      <c r="C115" s="6">
        <v>42.698799999999999</v>
      </c>
      <c r="D115" s="6">
        <v>1.8E-3</v>
      </c>
      <c r="E115" s="6">
        <v>53.939900000000002</v>
      </c>
      <c r="F115" s="6">
        <v>0.14319999999999999</v>
      </c>
      <c r="G115" s="6">
        <v>5.6399999999999999E-2</v>
      </c>
      <c r="H115" s="6">
        <v>0</v>
      </c>
      <c r="I115" s="6">
        <v>1.83E-2</v>
      </c>
      <c r="J115" s="6">
        <v>0</v>
      </c>
      <c r="K115" s="6">
        <v>8.2400000000000001E-2</v>
      </c>
      <c r="L115" s="6">
        <v>0.86699999999999999</v>
      </c>
      <c r="M115" s="6">
        <v>100.43210000000001</v>
      </c>
      <c r="N115" s="6">
        <f t="shared" si="9"/>
        <v>-1.1049735709022002</v>
      </c>
      <c r="O115" s="6">
        <f t="shared" si="10"/>
        <v>-4.0618053596614946E-4</v>
      </c>
      <c r="P115" s="6">
        <f t="shared" si="11"/>
        <v>99.326720248561841</v>
      </c>
      <c r="Q115" s="29">
        <v>2165</v>
      </c>
      <c r="R115" s="30">
        <v>964</v>
      </c>
      <c r="S115" s="30">
        <v>799</v>
      </c>
      <c r="T115" s="30">
        <v>1487</v>
      </c>
      <c r="U115" s="30">
        <v>435</v>
      </c>
      <c r="V115" s="30">
        <v>163</v>
      </c>
      <c r="X115" s="30">
        <v>225</v>
      </c>
      <c r="Z115" s="30">
        <v>5089</v>
      </c>
      <c r="AA115" s="30">
        <v>1040</v>
      </c>
      <c r="AC115" s="30">
        <v>0.36699999999999999</v>
      </c>
      <c r="AD115" s="30">
        <v>0.52049999999999996</v>
      </c>
      <c r="AE115" s="30">
        <v>6.3299999999999995E-2</v>
      </c>
      <c r="AF115" s="30">
        <v>0.9022</v>
      </c>
      <c r="AG115" s="30">
        <v>4.1599999999999998E-2</v>
      </c>
      <c r="AH115" s="30">
        <v>1.46E-2</v>
      </c>
      <c r="AI115" s="30">
        <v>0</v>
      </c>
      <c r="AJ115" s="30">
        <v>1.9300000000000001E-2</v>
      </c>
      <c r="AK115" s="30">
        <v>-1E-4</v>
      </c>
      <c r="AL115" s="30">
        <v>0.42649999999999999</v>
      </c>
      <c r="AM115" s="30">
        <v>0.16700000000000001</v>
      </c>
      <c r="AN115" s="31"/>
    </row>
    <row r="116" spans="1:40" x14ac:dyDescent="0.25">
      <c r="A116" t="s">
        <v>529</v>
      </c>
      <c r="B116" s="6">
        <v>2.6532</v>
      </c>
      <c r="C116" s="6">
        <v>43.008400000000002</v>
      </c>
      <c r="D116" s="6">
        <v>1.95E-2</v>
      </c>
      <c r="E116" s="6">
        <v>53.787700000000001</v>
      </c>
      <c r="F116" s="6">
        <v>0.15690000000000001</v>
      </c>
      <c r="G116" s="6">
        <v>4.9200000000000001E-2</v>
      </c>
      <c r="H116" s="6">
        <v>0</v>
      </c>
      <c r="I116" s="6">
        <v>2.5399999999999999E-2</v>
      </c>
      <c r="J116" s="6">
        <v>0.14610000000000001</v>
      </c>
      <c r="K116" s="6">
        <v>0</v>
      </c>
      <c r="L116" s="6">
        <v>0.92</v>
      </c>
      <c r="M116" s="6">
        <v>100.7664</v>
      </c>
      <c r="N116" s="6">
        <f t="shared" si="9"/>
        <v>-1.1171846194336246</v>
      </c>
      <c r="O116" s="6">
        <f t="shared" si="10"/>
        <v>-4.4002891396332858E-3</v>
      </c>
      <c r="P116" s="6">
        <f t="shared" si="11"/>
        <v>99.644815091426736</v>
      </c>
      <c r="Q116" s="29">
        <v>2110</v>
      </c>
      <c r="R116" s="30">
        <v>956</v>
      </c>
      <c r="S116" s="30">
        <v>734</v>
      </c>
      <c r="T116" s="30">
        <v>1403</v>
      </c>
      <c r="U116" s="30">
        <v>380</v>
      </c>
      <c r="V116" s="30">
        <v>169</v>
      </c>
      <c r="X116" s="30">
        <v>224</v>
      </c>
      <c r="Y116" s="30">
        <v>3385</v>
      </c>
      <c r="AA116" s="30">
        <v>1092</v>
      </c>
      <c r="AC116" s="30">
        <v>0.36609999999999998</v>
      </c>
      <c r="AD116" s="30">
        <v>0.52249999999999996</v>
      </c>
      <c r="AE116" s="30">
        <v>6.2899999999999998E-2</v>
      </c>
      <c r="AF116" s="30">
        <v>0.89910000000000001</v>
      </c>
      <c r="AG116" s="30">
        <v>3.8300000000000001E-2</v>
      </c>
      <c r="AH116" s="30">
        <v>1.49E-2</v>
      </c>
      <c r="AI116" s="30">
        <v>0</v>
      </c>
      <c r="AJ116" s="30">
        <v>1.95E-2</v>
      </c>
      <c r="AK116" s="30">
        <v>0.2944</v>
      </c>
      <c r="AL116" s="30">
        <v>-1E-4</v>
      </c>
      <c r="AM116" s="30">
        <v>0.1731</v>
      </c>
      <c r="AN116" s="31"/>
    </row>
    <row r="117" spans="1:40" x14ac:dyDescent="0.25">
      <c r="A117" t="s">
        <v>535</v>
      </c>
      <c r="B117" s="6">
        <v>2.8228</v>
      </c>
      <c r="C117" s="6">
        <v>42.308999999999997</v>
      </c>
      <c r="D117" s="6">
        <v>1.0500000000000001E-2</v>
      </c>
      <c r="E117" s="6">
        <v>54.524500000000003</v>
      </c>
      <c r="F117" s="6">
        <v>0.13070000000000001</v>
      </c>
      <c r="G117" s="6">
        <v>4.5999999999999999E-2</v>
      </c>
      <c r="H117" s="6">
        <v>0</v>
      </c>
      <c r="I117" s="6">
        <v>2.8E-3</v>
      </c>
      <c r="J117" s="6">
        <v>5.2999999999999999E-2</v>
      </c>
      <c r="K117" s="6">
        <v>0</v>
      </c>
      <c r="L117" s="6">
        <v>0.7893</v>
      </c>
      <c r="M117" s="6">
        <v>100.68859999999999</v>
      </c>
      <c r="N117" s="6">
        <f t="shared" si="9"/>
        <v>-1.1885981998105064</v>
      </c>
      <c r="O117" s="6">
        <f t="shared" si="10"/>
        <v>-2.3693864598025387E-3</v>
      </c>
      <c r="P117" s="6">
        <f t="shared" si="11"/>
        <v>99.49763241372969</v>
      </c>
      <c r="Q117" s="29">
        <v>2181</v>
      </c>
      <c r="R117" s="30">
        <v>994</v>
      </c>
      <c r="S117" s="30">
        <v>790</v>
      </c>
      <c r="T117" s="30">
        <v>1494</v>
      </c>
      <c r="U117" s="30">
        <v>403</v>
      </c>
      <c r="V117" s="30">
        <v>168</v>
      </c>
      <c r="X117" s="30">
        <v>216</v>
      </c>
      <c r="Y117" s="30">
        <v>3721</v>
      </c>
      <c r="AA117" s="30">
        <v>1123</v>
      </c>
      <c r="AC117" s="30">
        <v>0.37830000000000003</v>
      </c>
      <c r="AD117" s="30">
        <v>0.51759999999999995</v>
      </c>
      <c r="AE117" s="30">
        <v>6.5000000000000002E-2</v>
      </c>
      <c r="AF117" s="30">
        <v>0.90629999999999999</v>
      </c>
      <c r="AG117" s="30">
        <v>3.8899999999999997E-2</v>
      </c>
      <c r="AH117" s="30">
        <v>1.4800000000000001E-2</v>
      </c>
      <c r="AI117" s="30">
        <v>0</v>
      </c>
      <c r="AJ117" s="30">
        <v>1.7999999999999999E-2</v>
      </c>
      <c r="AK117" s="30">
        <v>0.31069999999999998</v>
      </c>
      <c r="AL117" s="30">
        <v>0</v>
      </c>
      <c r="AM117" s="30">
        <v>0.16470000000000001</v>
      </c>
      <c r="AN117" s="31"/>
    </row>
    <row r="118" spans="1:40" x14ac:dyDescent="0.25">
      <c r="A118" t="s">
        <v>541</v>
      </c>
      <c r="B118" s="6">
        <v>2.8990999999999998</v>
      </c>
      <c r="C118" s="6">
        <v>42.872300000000003</v>
      </c>
      <c r="D118" s="6">
        <v>0</v>
      </c>
      <c r="E118" s="6">
        <v>53.905099999999997</v>
      </c>
      <c r="F118" s="6">
        <v>0.11260000000000001</v>
      </c>
      <c r="G118" s="6">
        <v>3.2000000000000001E-2</v>
      </c>
      <c r="H118" s="6">
        <v>0</v>
      </c>
      <c r="I118" s="6">
        <v>3.0800000000000001E-2</v>
      </c>
      <c r="J118" s="6">
        <v>0</v>
      </c>
      <c r="K118" s="6">
        <v>0.18060000000000001</v>
      </c>
      <c r="L118" s="6">
        <v>0.96789999999999998</v>
      </c>
      <c r="M118" s="6">
        <v>101.0005</v>
      </c>
      <c r="N118" s="6">
        <f t="shared" si="9"/>
        <v>-1.2207258895673228</v>
      </c>
      <c r="O118" s="6">
        <f t="shared" si="10"/>
        <v>0</v>
      </c>
      <c r="P118" s="6">
        <f t="shared" si="11"/>
        <v>99.779774110432683</v>
      </c>
      <c r="Q118" s="29">
        <v>2212</v>
      </c>
      <c r="R118" s="30">
        <v>975</v>
      </c>
      <c r="T118" s="30">
        <v>1618</v>
      </c>
      <c r="U118" s="30">
        <v>388</v>
      </c>
      <c r="V118" s="30">
        <v>166</v>
      </c>
      <c r="X118" s="30">
        <v>214</v>
      </c>
      <c r="Z118" s="30">
        <v>4982</v>
      </c>
      <c r="AA118" s="30">
        <v>1095</v>
      </c>
      <c r="AC118" s="30">
        <v>0.38329999999999997</v>
      </c>
      <c r="AD118" s="30">
        <v>0.52210000000000001</v>
      </c>
      <c r="AE118" s="30">
        <v>-1E-4</v>
      </c>
      <c r="AF118" s="30">
        <v>0.90339999999999998</v>
      </c>
      <c r="AG118" s="30">
        <v>3.6999999999999998E-2</v>
      </c>
      <c r="AH118" s="30">
        <v>1.44E-2</v>
      </c>
      <c r="AI118" s="30">
        <v>0</v>
      </c>
      <c r="AJ118" s="30">
        <v>1.89E-2</v>
      </c>
      <c r="AK118" s="30">
        <v>0</v>
      </c>
      <c r="AL118" s="30">
        <v>0.42809999999999998</v>
      </c>
      <c r="AM118" s="30">
        <v>0.17649999999999999</v>
      </c>
      <c r="AN118" s="31"/>
    </row>
    <row r="119" spans="1:40" x14ac:dyDescent="0.25">
      <c r="A119" t="s">
        <v>546</v>
      </c>
      <c r="B119" s="6">
        <v>3.1413000000000002</v>
      </c>
      <c r="C119" s="6">
        <v>43.782299999999999</v>
      </c>
      <c r="D119" s="6">
        <v>0</v>
      </c>
      <c r="E119" s="6">
        <v>54.6098</v>
      </c>
      <c r="F119" s="6">
        <v>0.1643</v>
      </c>
      <c r="G119" s="6">
        <v>2.29E-2</v>
      </c>
      <c r="H119" s="6">
        <v>0</v>
      </c>
      <c r="I119" s="6">
        <v>3.8100000000000002E-2</v>
      </c>
      <c r="J119" s="6">
        <v>0</v>
      </c>
      <c r="K119" s="6">
        <v>0</v>
      </c>
      <c r="L119" s="6">
        <v>0.83560000000000001</v>
      </c>
      <c r="M119" s="6">
        <v>102.59439999999999</v>
      </c>
      <c r="N119" s="6">
        <f t="shared" si="9"/>
        <v>-1.3227091983366672</v>
      </c>
      <c r="O119" s="6">
        <f t="shared" si="10"/>
        <v>0</v>
      </c>
      <c r="P119" s="6">
        <f t="shared" si="11"/>
        <v>101.27169080166333</v>
      </c>
      <c r="Q119" s="29">
        <v>2064</v>
      </c>
      <c r="R119" s="30">
        <v>977</v>
      </c>
      <c r="T119" s="30">
        <v>1506</v>
      </c>
      <c r="U119" s="30">
        <v>420</v>
      </c>
      <c r="V119" s="30">
        <v>162</v>
      </c>
      <c r="X119" s="30">
        <v>238</v>
      </c>
      <c r="Z119" s="30" t="s">
        <v>116</v>
      </c>
      <c r="AA119" s="30">
        <v>1201</v>
      </c>
      <c r="AC119" s="30">
        <v>0.39019999999999999</v>
      </c>
      <c r="AD119" s="30">
        <v>0.52890000000000004</v>
      </c>
      <c r="AE119" s="30">
        <v>0</v>
      </c>
      <c r="AF119" s="30">
        <v>0.90769999999999995</v>
      </c>
      <c r="AG119" s="30">
        <v>4.1300000000000003E-2</v>
      </c>
      <c r="AH119" s="30">
        <v>1.3899999999999999E-2</v>
      </c>
      <c r="AI119" s="30">
        <v>0</v>
      </c>
      <c r="AJ119" s="30">
        <v>2.1100000000000001E-2</v>
      </c>
      <c r="AK119" s="30">
        <v>-24.5913</v>
      </c>
      <c r="AL119" s="30">
        <v>0</v>
      </c>
      <c r="AM119" s="30">
        <v>0.1719</v>
      </c>
      <c r="AN119" s="31"/>
    </row>
    <row r="120" spans="1:40" x14ac:dyDescent="0.25">
      <c r="A120" t="s">
        <v>552</v>
      </c>
      <c r="B120" s="6">
        <v>2.8957999999999999</v>
      </c>
      <c r="C120" s="6">
        <v>43.608800000000002</v>
      </c>
      <c r="D120" s="6">
        <v>0</v>
      </c>
      <c r="E120" s="6">
        <v>54.604399999999998</v>
      </c>
      <c r="F120" s="6">
        <v>0.1855</v>
      </c>
      <c r="G120" s="6">
        <v>5.3600000000000002E-2</v>
      </c>
      <c r="H120" s="6">
        <v>0</v>
      </c>
      <c r="I120" s="6">
        <v>5.7200000000000001E-2</v>
      </c>
      <c r="J120" s="6">
        <v>9.3100000000000002E-2</v>
      </c>
      <c r="K120" s="6">
        <v>0</v>
      </c>
      <c r="L120" s="6">
        <v>0.94189999999999996</v>
      </c>
      <c r="M120" s="6">
        <v>102.44029999999999</v>
      </c>
      <c r="N120" s="6">
        <f t="shared" si="9"/>
        <v>-1.2193363564585746</v>
      </c>
      <c r="O120" s="6">
        <f t="shared" si="10"/>
        <v>0</v>
      </c>
      <c r="P120" s="6">
        <f t="shared" si="11"/>
        <v>101.22096364354142</v>
      </c>
      <c r="Q120" s="29">
        <v>2178</v>
      </c>
      <c r="R120" s="30">
        <v>989</v>
      </c>
      <c r="T120" s="30">
        <v>1550</v>
      </c>
      <c r="U120" s="30">
        <v>387</v>
      </c>
      <c r="V120" s="30">
        <v>157</v>
      </c>
      <c r="X120" s="30">
        <v>212</v>
      </c>
      <c r="Y120" s="30">
        <v>3221</v>
      </c>
      <c r="AA120" s="30">
        <v>1084</v>
      </c>
      <c r="AC120" s="30">
        <v>0.38190000000000002</v>
      </c>
      <c r="AD120" s="30">
        <v>0.52780000000000005</v>
      </c>
      <c r="AE120" s="30">
        <v>0</v>
      </c>
      <c r="AF120" s="30">
        <v>0.90810000000000002</v>
      </c>
      <c r="AG120" s="30">
        <v>3.9800000000000002E-2</v>
      </c>
      <c r="AH120" s="30">
        <v>1.41E-2</v>
      </c>
      <c r="AI120" s="30">
        <v>0</v>
      </c>
      <c r="AJ120" s="30">
        <v>1.9800000000000002E-2</v>
      </c>
      <c r="AK120" s="30">
        <v>0.27460000000000001</v>
      </c>
      <c r="AL120" s="30">
        <v>0</v>
      </c>
      <c r="AM120" s="30">
        <v>0.1744</v>
      </c>
      <c r="AN120" s="31"/>
    </row>
    <row r="121" spans="1:40" x14ac:dyDescent="0.25">
      <c r="A121" t="s">
        <v>557</v>
      </c>
      <c r="B121" s="6">
        <v>2.7223999999999999</v>
      </c>
      <c r="C121" s="6">
        <v>42.549599999999998</v>
      </c>
      <c r="D121" s="6">
        <v>3.1E-2</v>
      </c>
      <c r="E121" s="6">
        <v>54.8782</v>
      </c>
      <c r="F121" s="6">
        <v>0.16039999999999999</v>
      </c>
      <c r="G121" s="6">
        <v>7.1599999999999997E-2</v>
      </c>
      <c r="H121" s="6">
        <v>0</v>
      </c>
      <c r="I121" s="6">
        <v>1.5800000000000002E-2</v>
      </c>
      <c r="J121" s="6">
        <v>2.6599999999999999E-2</v>
      </c>
      <c r="K121" s="6">
        <v>0.29670000000000002</v>
      </c>
      <c r="L121" s="6">
        <v>0.80630000000000002</v>
      </c>
      <c r="M121" s="6">
        <v>101.5587</v>
      </c>
      <c r="N121" s="6">
        <f t="shared" si="9"/>
        <v>-1.1463227076534372</v>
      </c>
      <c r="O121" s="6">
        <f t="shared" si="10"/>
        <v>-6.9953314527503516E-3</v>
      </c>
      <c r="P121" s="6">
        <f t="shared" si="11"/>
        <v>100.40538196089381</v>
      </c>
      <c r="Q121" s="29">
        <v>2110</v>
      </c>
      <c r="R121" s="30">
        <v>985</v>
      </c>
      <c r="S121" s="30">
        <v>732</v>
      </c>
      <c r="T121" s="30">
        <v>1445</v>
      </c>
      <c r="U121" s="30">
        <v>428</v>
      </c>
      <c r="V121" s="30">
        <v>167</v>
      </c>
      <c r="X121" s="30">
        <v>212</v>
      </c>
      <c r="Y121" s="30">
        <v>3734</v>
      </c>
      <c r="Z121" s="30">
        <v>4215</v>
      </c>
      <c r="AA121" s="30">
        <v>1129</v>
      </c>
      <c r="AC121" s="30">
        <v>0.37</v>
      </c>
      <c r="AD121" s="30">
        <v>0.51959999999999995</v>
      </c>
      <c r="AE121" s="30">
        <v>6.6000000000000003E-2</v>
      </c>
      <c r="AF121" s="30">
        <v>0.90900000000000003</v>
      </c>
      <c r="AG121" s="30">
        <v>4.1799999999999997E-2</v>
      </c>
      <c r="AH121" s="30">
        <v>1.5100000000000001E-2</v>
      </c>
      <c r="AI121" s="30">
        <v>0</v>
      </c>
      <c r="AJ121" s="30">
        <v>1.8200000000000001E-2</v>
      </c>
      <c r="AK121" s="30">
        <v>0.30880000000000002</v>
      </c>
      <c r="AL121" s="30">
        <v>0.38059999999999999</v>
      </c>
      <c r="AM121" s="30">
        <v>0.16650000000000001</v>
      </c>
      <c r="AN121" s="31"/>
    </row>
    <row r="122" spans="1:40" x14ac:dyDescent="0.25">
      <c r="A122" t="s">
        <v>562</v>
      </c>
      <c r="B122" s="6">
        <v>3.0041000000000002</v>
      </c>
      <c r="C122" s="6">
        <v>43.537300000000002</v>
      </c>
      <c r="D122" s="6">
        <v>1.3599999999999999E-2</v>
      </c>
      <c r="E122" s="6">
        <v>54.333799999999997</v>
      </c>
      <c r="F122" s="6">
        <v>0.156</v>
      </c>
      <c r="G122" s="6">
        <v>4.7E-2</v>
      </c>
      <c r="H122" s="6">
        <v>0</v>
      </c>
      <c r="I122" s="6">
        <v>3.2099999999999997E-2</v>
      </c>
      <c r="J122" s="6">
        <v>3.9899999999999998E-2</v>
      </c>
      <c r="K122" s="6">
        <v>0.26369999999999999</v>
      </c>
      <c r="L122" s="6">
        <v>0.82469999999999999</v>
      </c>
      <c r="M122" s="6">
        <v>102.2521</v>
      </c>
      <c r="N122" s="6">
        <f t="shared" si="9"/>
        <v>-1.2649383066638593</v>
      </c>
      <c r="O122" s="6">
        <f t="shared" si="10"/>
        <v>-3.0689196050775738E-3</v>
      </c>
      <c r="P122" s="6">
        <f t="shared" si="11"/>
        <v>100.98409277373105</v>
      </c>
      <c r="Q122" s="29">
        <v>2148</v>
      </c>
      <c r="R122" s="30">
        <v>982</v>
      </c>
      <c r="S122" s="30">
        <v>697</v>
      </c>
      <c r="T122" s="30">
        <v>1475</v>
      </c>
      <c r="U122" s="30">
        <v>405</v>
      </c>
      <c r="V122" s="30">
        <v>164</v>
      </c>
      <c r="X122" s="30">
        <v>227</v>
      </c>
      <c r="Y122" s="30">
        <v>3131</v>
      </c>
      <c r="Z122" s="30">
        <v>4412</v>
      </c>
      <c r="AA122" s="30">
        <v>1114</v>
      </c>
      <c r="AC122" s="30">
        <v>0.3861</v>
      </c>
      <c r="AD122" s="30">
        <v>0.52710000000000001</v>
      </c>
      <c r="AE122" s="30">
        <v>5.8200000000000002E-2</v>
      </c>
      <c r="AF122" s="30">
        <v>0.90500000000000003</v>
      </c>
      <c r="AG122" s="30">
        <v>0.04</v>
      </c>
      <c r="AH122" s="30">
        <v>1.4500000000000001E-2</v>
      </c>
      <c r="AI122" s="30">
        <v>0</v>
      </c>
      <c r="AJ122" s="30">
        <v>0.02</v>
      </c>
      <c r="AK122" s="30">
        <v>0.2601</v>
      </c>
      <c r="AL122" s="30">
        <v>0.39200000000000002</v>
      </c>
      <c r="AM122" s="30">
        <v>0.16719999999999999</v>
      </c>
      <c r="AN122" s="31"/>
    </row>
    <row r="123" spans="1:40" x14ac:dyDescent="0.25">
      <c r="A123" t="s">
        <v>567</v>
      </c>
      <c r="B123" s="6">
        <v>2.7751999999999999</v>
      </c>
      <c r="C123" s="6">
        <v>43.013199999999998</v>
      </c>
      <c r="D123" s="6">
        <v>4.24E-2</v>
      </c>
      <c r="E123" s="6">
        <v>54.962699999999998</v>
      </c>
      <c r="F123" s="6">
        <v>0.13539999999999999</v>
      </c>
      <c r="G123" s="6">
        <v>5.4199999999999998E-2</v>
      </c>
      <c r="H123" s="6">
        <v>0</v>
      </c>
      <c r="I123" s="6">
        <v>0</v>
      </c>
      <c r="J123" s="6">
        <v>0.1726</v>
      </c>
      <c r="K123" s="6">
        <v>0.1153</v>
      </c>
      <c r="L123" s="6">
        <v>0.92720000000000002</v>
      </c>
      <c r="M123" s="6">
        <v>102.1981</v>
      </c>
      <c r="N123" s="6">
        <f t="shared" si="9"/>
        <v>-1.1685552373934098</v>
      </c>
      <c r="O123" s="6">
        <f t="shared" si="10"/>
        <v>-9.5678081805359652E-3</v>
      </c>
      <c r="P123" s="6">
        <f t="shared" si="11"/>
        <v>101.01997695442606</v>
      </c>
      <c r="Q123" s="29">
        <v>2221</v>
      </c>
      <c r="R123" s="30">
        <v>1013</v>
      </c>
      <c r="S123" s="30">
        <v>704</v>
      </c>
      <c r="T123" s="30">
        <v>1537</v>
      </c>
      <c r="U123" s="30">
        <v>418</v>
      </c>
      <c r="V123" s="30">
        <v>167</v>
      </c>
      <c r="Y123" s="30">
        <v>3619</v>
      </c>
      <c r="Z123" s="30">
        <v>4457</v>
      </c>
      <c r="AA123" s="30">
        <v>1003</v>
      </c>
      <c r="AC123" s="30">
        <v>0.37730000000000002</v>
      </c>
      <c r="AD123" s="30">
        <v>0.52349999999999997</v>
      </c>
      <c r="AE123" s="30">
        <v>6.7000000000000004E-2</v>
      </c>
      <c r="AF123" s="30">
        <v>0.91039999999999999</v>
      </c>
      <c r="AG123" s="30">
        <v>4.0099999999999997E-2</v>
      </c>
      <c r="AH123" s="30">
        <v>1.4800000000000001E-2</v>
      </c>
      <c r="AI123" s="30">
        <v>0</v>
      </c>
      <c r="AJ123" s="30">
        <v>-1E-3</v>
      </c>
      <c r="AK123" s="30">
        <v>0.31609999999999999</v>
      </c>
      <c r="AL123" s="30">
        <v>0.37819999999999998</v>
      </c>
      <c r="AM123" s="30">
        <v>0.1699</v>
      </c>
      <c r="AN123" s="31"/>
    </row>
    <row r="124" spans="1:40" x14ac:dyDescent="0.25">
      <c r="A124" t="s">
        <v>572</v>
      </c>
      <c r="B124" s="6">
        <v>2.9653</v>
      </c>
      <c r="C124" s="6">
        <v>42.417200000000001</v>
      </c>
      <c r="D124" s="6">
        <v>0</v>
      </c>
      <c r="E124" s="6">
        <v>55.040700000000001</v>
      </c>
      <c r="F124" s="6">
        <v>0.161</v>
      </c>
      <c r="G124" s="6">
        <v>3.3000000000000002E-2</v>
      </c>
      <c r="H124" s="6">
        <v>0</v>
      </c>
      <c r="I124" s="6">
        <v>4.2200000000000001E-2</v>
      </c>
      <c r="J124" s="6">
        <v>0.22600000000000001</v>
      </c>
      <c r="K124" s="6">
        <v>0</v>
      </c>
      <c r="L124" s="6">
        <v>0.95450000000000002</v>
      </c>
      <c r="M124" s="6">
        <v>101.8399</v>
      </c>
      <c r="N124" s="6">
        <f t="shared" si="9"/>
        <v>-1.2486007658700915</v>
      </c>
      <c r="O124" s="6">
        <f t="shared" si="10"/>
        <v>0</v>
      </c>
      <c r="P124" s="6">
        <f t="shared" si="11"/>
        <v>100.59129923412991</v>
      </c>
      <c r="Q124" s="29">
        <v>2140</v>
      </c>
      <c r="R124" s="30">
        <v>974</v>
      </c>
      <c r="T124" s="30">
        <v>1675</v>
      </c>
      <c r="U124" s="30">
        <v>402</v>
      </c>
      <c r="V124" s="30">
        <v>166</v>
      </c>
      <c r="X124" s="30">
        <v>225</v>
      </c>
      <c r="Y124" s="30">
        <v>3546</v>
      </c>
      <c r="AA124" s="30">
        <v>1069</v>
      </c>
      <c r="AC124" s="30">
        <v>0.38429999999999997</v>
      </c>
      <c r="AD124" s="30">
        <v>0.51849999999999996</v>
      </c>
      <c r="AE124" s="30">
        <v>0</v>
      </c>
      <c r="AF124" s="30">
        <v>0.91300000000000003</v>
      </c>
      <c r="AG124" s="30">
        <v>3.9899999999999998E-2</v>
      </c>
      <c r="AH124" s="30">
        <v>1.44E-2</v>
      </c>
      <c r="AI124" s="30">
        <v>0</v>
      </c>
      <c r="AJ124" s="30">
        <v>2.0199999999999999E-2</v>
      </c>
      <c r="AK124" s="30">
        <v>0.3165</v>
      </c>
      <c r="AL124" s="30">
        <v>0</v>
      </c>
      <c r="AM124" s="30">
        <v>0.17469999999999999</v>
      </c>
      <c r="AN124" s="31"/>
    </row>
    <row r="125" spans="1:40" x14ac:dyDescent="0.25">
      <c r="A125" t="s">
        <v>579</v>
      </c>
      <c r="B125" s="6">
        <v>2.8052999999999999</v>
      </c>
      <c r="C125" s="6">
        <v>42.629100000000001</v>
      </c>
      <c r="D125" s="6">
        <v>8.6999999999999994E-3</v>
      </c>
      <c r="E125" s="6">
        <v>54.697400000000002</v>
      </c>
      <c r="F125" s="6">
        <v>0.1673</v>
      </c>
      <c r="G125" s="6">
        <v>6.3500000000000001E-2</v>
      </c>
      <c r="H125" s="6">
        <v>0</v>
      </c>
      <c r="I125" s="6">
        <v>3.7000000000000002E-3</v>
      </c>
      <c r="J125" s="6">
        <v>0</v>
      </c>
      <c r="K125" s="6">
        <v>0</v>
      </c>
      <c r="L125" s="6">
        <v>0.88560000000000005</v>
      </c>
      <c r="M125" s="6">
        <v>101.2607</v>
      </c>
      <c r="N125" s="6">
        <f t="shared" si="9"/>
        <v>-1.1812294636277503</v>
      </c>
      <c r="O125" s="6">
        <f t="shared" si="10"/>
        <v>-1.9632059238363889E-3</v>
      </c>
      <c r="P125" s="6">
        <f t="shared" si="11"/>
        <v>100.07750733044841</v>
      </c>
      <c r="Q125" s="29">
        <v>2217</v>
      </c>
      <c r="R125" s="30">
        <v>990</v>
      </c>
      <c r="S125" s="30">
        <v>729</v>
      </c>
      <c r="T125" s="30">
        <v>1492</v>
      </c>
      <c r="U125" s="30">
        <v>383</v>
      </c>
      <c r="V125" s="30">
        <v>173</v>
      </c>
      <c r="X125" s="30">
        <v>229</v>
      </c>
      <c r="AA125" s="30">
        <v>1090</v>
      </c>
      <c r="AC125" s="30">
        <v>0.37890000000000001</v>
      </c>
      <c r="AD125" s="30">
        <v>0.52029999999999998</v>
      </c>
      <c r="AE125" s="30">
        <v>5.9400000000000001E-2</v>
      </c>
      <c r="AF125" s="30">
        <v>0.90820000000000001</v>
      </c>
      <c r="AG125" s="30">
        <v>3.8800000000000001E-2</v>
      </c>
      <c r="AH125" s="30">
        <v>1.55E-2</v>
      </c>
      <c r="AI125" s="30">
        <v>0</v>
      </c>
      <c r="AJ125" s="30">
        <v>1.9099999999999999E-2</v>
      </c>
      <c r="AK125" s="30">
        <v>-1E-4</v>
      </c>
      <c r="AL125" s="30">
        <v>-80.968299999999999</v>
      </c>
      <c r="AM125" s="30">
        <v>0.17050000000000001</v>
      </c>
      <c r="AN125" s="31"/>
    </row>
    <row r="126" spans="1:40" x14ac:dyDescent="0.25">
      <c r="A126" t="s">
        <v>584</v>
      </c>
      <c r="B126" s="6">
        <v>2.8330000000000002</v>
      </c>
      <c r="C126" s="6">
        <v>43.196599999999997</v>
      </c>
      <c r="D126" s="6">
        <v>0</v>
      </c>
      <c r="E126" s="6">
        <v>54.783799999999999</v>
      </c>
      <c r="F126" s="6">
        <v>0.19170000000000001</v>
      </c>
      <c r="G126" s="6">
        <v>7.8200000000000006E-2</v>
      </c>
      <c r="H126" s="6">
        <v>0</v>
      </c>
      <c r="I126" s="6">
        <v>2.7000000000000001E-3</v>
      </c>
      <c r="J126" s="6">
        <v>0</v>
      </c>
      <c r="K126" s="6">
        <v>0</v>
      </c>
      <c r="L126" s="6">
        <v>0.92030000000000001</v>
      </c>
      <c r="M126" s="6">
        <v>102.00620000000001</v>
      </c>
      <c r="N126" s="6">
        <f t="shared" si="9"/>
        <v>-1.1928931203284558</v>
      </c>
      <c r="O126" s="6">
        <f t="shared" si="10"/>
        <v>0</v>
      </c>
      <c r="P126" s="6">
        <f t="shared" si="11"/>
        <v>100.81330687967156</v>
      </c>
      <c r="Q126" s="29">
        <v>2166</v>
      </c>
      <c r="R126" s="30">
        <v>994</v>
      </c>
      <c r="T126" s="30">
        <v>1498</v>
      </c>
      <c r="U126" s="30">
        <v>423</v>
      </c>
      <c r="V126" s="30">
        <v>163</v>
      </c>
      <c r="X126" s="30">
        <v>242</v>
      </c>
      <c r="AA126" s="30">
        <v>1019</v>
      </c>
      <c r="AC126" s="30">
        <v>0.37819999999999998</v>
      </c>
      <c r="AD126" s="30">
        <v>0.52470000000000006</v>
      </c>
      <c r="AE126" s="30">
        <v>0</v>
      </c>
      <c r="AF126" s="30">
        <v>0.90890000000000004</v>
      </c>
      <c r="AG126" s="30">
        <v>4.2500000000000003E-2</v>
      </c>
      <c r="AH126" s="30">
        <v>1.4999999999999999E-2</v>
      </c>
      <c r="AI126" s="30">
        <v>0</v>
      </c>
      <c r="AJ126" s="30">
        <v>2.01E-2</v>
      </c>
      <c r="AK126" s="30">
        <v>0</v>
      </c>
      <c r="AL126" s="30">
        <v>-1E-4</v>
      </c>
      <c r="AM126" s="30">
        <v>0.16969999999999999</v>
      </c>
      <c r="AN126" s="31"/>
    </row>
    <row r="127" spans="1:40" x14ac:dyDescent="0.25">
      <c r="A127" t="s">
        <v>590</v>
      </c>
      <c r="B127" s="6">
        <v>2.6730999999999998</v>
      </c>
      <c r="C127" s="6">
        <v>43.081899999999997</v>
      </c>
      <c r="D127" s="6">
        <v>0</v>
      </c>
      <c r="E127" s="6">
        <v>54.552900000000001</v>
      </c>
      <c r="F127" s="6">
        <v>0.11849999999999999</v>
      </c>
      <c r="G127" s="6">
        <v>5.8999999999999997E-2</v>
      </c>
      <c r="H127" s="6">
        <v>0</v>
      </c>
      <c r="I127" s="6">
        <v>9.1999999999999998E-3</v>
      </c>
      <c r="J127" s="6">
        <v>0.10639999999999999</v>
      </c>
      <c r="K127" s="6">
        <v>0</v>
      </c>
      <c r="L127" s="6">
        <v>0.73509999999999998</v>
      </c>
      <c r="M127" s="6">
        <v>101.336</v>
      </c>
      <c r="N127" s="6">
        <f t="shared" si="9"/>
        <v>-1.1255639251500158</v>
      </c>
      <c r="O127" s="6">
        <f t="shared" si="10"/>
        <v>0</v>
      </c>
      <c r="P127" s="6">
        <f t="shared" si="11"/>
        <v>100.21043607484998</v>
      </c>
      <c r="Q127" s="29">
        <v>2096</v>
      </c>
      <c r="R127" s="30">
        <v>973</v>
      </c>
      <c r="T127" s="30">
        <v>1675</v>
      </c>
      <c r="U127" s="30">
        <v>391</v>
      </c>
      <c r="V127" s="30">
        <v>164</v>
      </c>
      <c r="X127" s="30">
        <v>230</v>
      </c>
      <c r="Y127" s="30">
        <v>3881</v>
      </c>
      <c r="AA127" s="30">
        <v>1108</v>
      </c>
      <c r="AC127" s="30">
        <v>0.36720000000000003</v>
      </c>
      <c r="AD127" s="30">
        <v>0.52359999999999995</v>
      </c>
      <c r="AE127" s="30">
        <v>0</v>
      </c>
      <c r="AF127" s="30">
        <v>0.90959999999999996</v>
      </c>
      <c r="AG127" s="30">
        <v>3.7499999999999999E-2</v>
      </c>
      <c r="AH127" s="30">
        <v>1.4800000000000001E-2</v>
      </c>
      <c r="AI127" s="30">
        <v>0</v>
      </c>
      <c r="AJ127" s="30">
        <v>1.9300000000000001E-2</v>
      </c>
      <c r="AK127" s="30">
        <v>0.32990000000000003</v>
      </c>
      <c r="AL127" s="30">
        <v>0</v>
      </c>
      <c r="AM127" s="30">
        <v>0.16009999999999999</v>
      </c>
      <c r="AN127" s="31"/>
    </row>
    <row r="128" spans="1:40" x14ac:dyDescent="0.25">
      <c r="A128" t="s">
        <v>595</v>
      </c>
      <c r="B128" s="6">
        <v>2.6507999999999998</v>
      </c>
      <c r="C128" s="6">
        <v>43.011200000000002</v>
      </c>
      <c r="D128" s="6">
        <v>2.86E-2</v>
      </c>
      <c r="E128" s="6">
        <v>54.254300000000001</v>
      </c>
      <c r="F128" s="6">
        <v>0.16070000000000001</v>
      </c>
      <c r="G128" s="6">
        <v>6.8500000000000005E-2</v>
      </c>
      <c r="H128" s="6">
        <v>0</v>
      </c>
      <c r="I128" s="6">
        <v>0</v>
      </c>
      <c r="J128" s="6">
        <v>3.9800000000000002E-2</v>
      </c>
      <c r="K128" s="6">
        <v>0.26350000000000001</v>
      </c>
      <c r="L128" s="6">
        <v>0.84730000000000005</v>
      </c>
      <c r="M128" s="6">
        <v>101.3248</v>
      </c>
      <c r="N128" s="6">
        <f t="shared" si="9"/>
        <v>-1.1161740498999895</v>
      </c>
      <c r="O128" s="6">
        <f t="shared" si="10"/>
        <v>-6.4537574047954863E-3</v>
      </c>
      <c r="P128" s="6">
        <f t="shared" si="11"/>
        <v>100.2021721926952</v>
      </c>
      <c r="Q128" s="29">
        <v>2079</v>
      </c>
      <c r="R128" s="30">
        <v>989</v>
      </c>
      <c r="S128" s="30">
        <v>699</v>
      </c>
      <c r="T128" s="30">
        <v>1526</v>
      </c>
      <c r="U128" s="30">
        <v>403</v>
      </c>
      <c r="V128" s="30">
        <v>163</v>
      </c>
      <c r="Y128" s="30">
        <v>3657</v>
      </c>
      <c r="Z128" s="30">
        <v>4410</v>
      </c>
      <c r="AA128" s="30">
        <v>1010</v>
      </c>
      <c r="AC128" s="30">
        <v>0.3649</v>
      </c>
      <c r="AD128" s="30">
        <v>0.52329999999999999</v>
      </c>
      <c r="AE128" s="30">
        <v>6.2799999999999995E-2</v>
      </c>
      <c r="AF128" s="30">
        <v>0.90510000000000002</v>
      </c>
      <c r="AG128" s="30">
        <v>0.04</v>
      </c>
      <c r="AH128" s="30">
        <v>1.4800000000000001E-2</v>
      </c>
      <c r="AI128" s="30">
        <v>0</v>
      </c>
      <c r="AJ128" s="30">
        <v>-1E-4</v>
      </c>
      <c r="AK128" s="30">
        <v>0.3039</v>
      </c>
      <c r="AL128" s="30">
        <v>0.39179999999999998</v>
      </c>
      <c r="AM128" s="30">
        <v>0.16420000000000001</v>
      </c>
      <c r="AN128" s="31"/>
    </row>
    <row r="129" spans="1:40" x14ac:dyDescent="0.25">
      <c r="A129" t="s">
        <v>600</v>
      </c>
      <c r="B129" s="6">
        <v>2.6396000000000002</v>
      </c>
      <c r="C129" s="6">
        <v>42.697099999999999</v>
      </c>
      <c r="D129" s="6">
        <v>4.5900000000000003E-2</v>
      </c>
      <c r="E129" s="6">
        <v>54.153500000000001</v>
      </c>
      <c r="F129" s="6">
        <v>0.22009999999999999</v>
      </c>
      <c r="G129" s="6">
        <v>6.5000000000000002E-2</v>
      </c>
      <c r="H129" s="6">
        <v>0</v>
      </c>
      <c r="I129" s="6">
        <v>1.11E-2</v>
      </c>
      <c r="J129" s="6">
        <v>6.6500000000000004E-2</v>
      </c>
      <c r="K129" s="6">
        <v>0.11550000000000001</v>
      </c>
      <c r="L129" s="6">
        <v>0.80979999999999996</v>
      </c>
      <c r="M129" s="6">
        <v>100.824</v>
      </c>
      <c r="N129" s="6">
        <f t="shared" si="9"/>
        <v>-1.1114580587430256</v>
      </c>
      <c r="O129" s="6">
        <f t="shared" si="10"/>
        <v>-1.0357603667136813E-2</v>
      </c>
      <c r="P129" s="6">
        <f t="shared" si="11"/>
        <v>99.702184337589841</v>
      </c>
      <c r="Q129" s="29">
        <v>2033</v>
      </c>
      <c r="R129" s="30">
        <v>990</v>
      </c>
      <c r="S129" s="30">
        <v>714</v>
      </c>
      <c r="T129" s="30">
        <v>1554</v>
      </c>
      <c r="U129" s="30">
        <v>401</v>
      </c>
      <c r="V129" s="30">
        <v>165</v>
      </c>
      <c r="X129" s="30">
        <v>224</v>
      </c>
      <c r="Y129" s="30">
        <v>3509</v>
      </c>
      <c r="Z129" s="30">
        <v>4606</v>
      </c>
      <c r="AA129" s="30">
        <v>1044</v>
      </c>
      <c r="AC129" s="30">
        <v>0.36259999999999998</v>
      </c>
      <c r="AD129" s="30">
        <v>0.52080000000000004</v>
      </c>
      <c r="AE129" s="30">
        <v>6.8699999999999997E-2</v>
      </c>
      <c r="AF129" s="30">
        <v>0.90459999999999996</v>
      </c>
      <c r="AG129" s="30">
        <v>4.2099999999999999E-2</v>
      </c>
      <c r="AH129" s="30">
        <v>1.49E-2</v>
      </c>
      <c r="AI129" s="30">
        <v>0</v>
      </c>
      <c r="AJ129" s="30">
        <v>1.89E-2</v>
      </c>
      <c r="AK129" s="30">
        <v>0.29480000000000001</v>
      </c>
      <c r="AL129" s="30">
        <v>0.39040000000000002</v>
      </c>
      <c r="AM129" s="30">
        <v>0.16289999999999999</v>
      </c>
      <c r="AN129" s="31"/>
    </row>
    <row r="130" spans="1:40" x14ac:dyDescent="0.25">
      <c r="A130" t="s">
        <v>607</v>
      </c>
      <c r="B130" s="6">
        <v>2.8184</v>
      </c>
      <c r="C130" s="6">
        <v>43.8767</v>
      </c>
      <c r="D130" s="6">
        <v>2.87E-2</v>
      </c>
      <c r="E130" s="6">
        <v>55.603700000000003</v>
      </c>
      <c r="F130" s="6">
        <v>7.2499999999999995E-2</v>
      </c>
      <c r="G130" s="6">
        <v>6.3E-3</v>
      </c>
      <c r="H130" s="6">
        <v>0</v>
      </c>
      <c r="I130" s="6">
        <v>2.8500000000000001E-2</v>
      </c>
      <c r="J130" s="6">
        <v>0</v>
      </c>
      <c r="K130" s="6">
        <v>0</v>
      </c>
      <c r="L130" s="6">
        <v>0.78159999999999996</v>
      </c>
      <c r="M130" s="6">
        <v>103.21639999999999</v>
      </c>
      <c r="N130" s="6">
        <f t="shared" ref="N130:N161" si="12">-$B130*15.999/(2*18.998)</f>
        <v>-1.186745488998842</v>
      </c>
      <c r="O130" s="6">
        <f t="shared" ref="O130:O161" si="13">-$D130*15.999/(2*35.45)</f>
        <v>-6.4763229901269393E-3</v>
      </c>
      <c r="P130" s="6">
        <f t="shared" ref="P130:P161" si="14">M130+N130+O130</f>
        <v>102.02317818801103</v>
      </c>
      <c r="Q130" s="29">
        <v>2088</v>
      </c>
      <c r="R130" s="30">
        <v>983</v>
      </c>
      <c r="S130" s="30">
        <v>688</v>
      </c>
      <c r="T130" s="30">
        <v>1494</v>
      </c>
      <c r="U130" s="30">
        <v>420</v>
      </c>
      <c r="V130" s="30">
        <v>175</v>
      </c>
      <c r="X130" s="30">
        <v>216</v>
      </c>
      <c r="AA130" s="30">
        <v>1083</v>
      </c>
      <c r="AC130" s="30">
        <v>0.3745</v>
      </c>
      <c r="AD130" s="30">
        <v>0.52949999999999997</v>
      </c>
      <c r="AE130" s="30">
        <v>6.2E-2</v>
      </c>
      <c r="AF130" s="30">
        <v>0.91520000000000001</v>
      </c>
      <c r="AG130" s="30">
        <v>3.78E-2</v>
      </c>
      <c r="AH130" s="30">
        <v>1.46E-2</v>
      </c>
      <c r="AI130" s="30">
        <v>0</v>
      </c>
      <c r="AJ130" s="30">
        <v>1.9E-2</v>
      </c>
      <c r="AK130" s="30">
        <v>0</v>
      </c>
      <c r="AL130" s="30">
        <v>0</v>
      </c>
      <c r="AM130" s="30">
        <v>0.16250000000000001</v>
      </c>
      <c r="AN130" s="31"/>
    </row>
    <row r="131" spans="1:40" x14ac:dyDescent="0.25">
      <c r="A131" t="s">
        <v>611</v>
      </c>
      <c r="B131" s="6">
        <v>2.5697999999999999</v>
      </c>
      <c r="C131" s="6">
        <v>43.421799999999998</v>
      </c>
      <c r="D131" s="6">
        <v>0</v>
      </c>
      <c r="E131" s="6">
        <v>54.784500000000001</v>
      </c>
      <c r="F131" s="6">
        <v>8.3299999999999999E-2</v>
      </c>
      <c r="G131" s="6">
        <v>4.0099999999999997E-2</v>
      </c>
      <c r="H131" s="6">
        <v>0</v>
      </c>
      <c r="I131" s="6">
        <v>5.28E-2</v>
      </c>
      <c r="J131" s="6">
        <v>0</v>
      </c>
      <c r="K131" s="6">
        <v>0</v>
      </c>
      <c r="L131" s="6">
        <v>0.68459999999999999</v>
      </c>
      <c r="M131" s="6">
        <v>101.6371</v>
      </c>
      <c r="N131" s="6">
        <f t="shared" si="12"/>
        <v>-1.0820673281398041</v>
      </c>
      <c r="O131" s="6">
        <f t="shared" si="13"/>
        <v>0</v>
      </c>
      <c r="P131" s="6">
        <f t="shared" si="14"/>
        <v>100.5550326718602</v>
      </c>
      <c r="Q131" s="29">
        <v>2175</v>
      </c>
      <c r="R131" s="30">
        <v>974</v>
      </c>
      <c r="T131" s="30">
        <v>1587</v>
      </c>
      <c r="U131" s="30">
        <v>398</v>
      </c>
      <c r="V131" s="30">
        <v>162</v>
      </c>
      <c r="X131" s="30">
        <v>207</v>
      </c>
      <c r="AA131" s="30">
        <v>1085</v>
      </c>
      <c r="AC131" s="30">
        <v>0.36480000000000001</v>
      </c>
      <c r="AD131" s="30">
        <v>0.52600000000000002</v>
      </c>
      <c r="AE131" s="30">
        <v>0</v>
      </c>
      <c r="AF131" s="30">
        <v>0.91020000000000001</v>
      </c>
      <c r="AG131" s="30">
        <v>3.6600000000000001E-2</v>
      </c>
      <c r="AH131" s="30">
        <v>1.4200000000000001E-2</v>
      </c>
      <c r="AI131" s="30">
        <v>0</v>
      </c>
      <c r="AJ131" s="30">
        <v>1.9199999999999998E-2</v>
      </c>
      <c r="AK131" s="30">
        <v>-1E-4</v>
      </c>
      <c r="AL131" s="30">
        <v>-1E-4</v>
      </c>
      <c r="AM131" s="30">
        <v>0.15509999999999999</v>
      </c>
      <c r="AN131" s="31"/>
    </row>
    <row r="132" spans="1:40" x14ac:dyDescent="0.25">
      <c r="A132" t="s">
        <v>615</v>
      </c>
      <c r="B132" s="6">
        <v>2.7414000000000001</v>
      </c>
      <c r="C132" s="6">
        <v>42.520600000000002</v>
      </c>
      <c r="D132" s="6">
        <v>2.3999999999999998E-3</v>
      </c>
      <c r="E132" s="6">
        <v>55.325600000000001</v>
      </c>
      <c r="F132" s="6">
        <v>0.10580000000000001</v>
      </c>
      <c r="G132" s="6">
        <v>2.8799999999999999E-2</v>
      </c>
      <c r="H132" s="6">
        <v>0</v>
      </c>
      <c r="I132" s="6">
        <v>5.79E-2</v>
      </c>
      <c r="J132" s="6">
        <v>0</v>
      </c>
      <c r="K132" s="6">
        <v>8.2400000000000001E-2</v>
      </c>
      <c r="L132" s="6">
        <v>0.74280000000000002</v>
      </c>
      <c r="M132" s="6">
        <v>101.60760000000001</v>
      </c>
      <c r="N132" s="6">
        <f t="shared" si="12"/>
        <v>-1.1543230497947152</v>
      </c>
      <c r="O132" s="6">
        <f t="shared" si="13"/>
        <v>-5.4157404795486595E-4</v>
      </c>
      <c r="P132" s="6">
        <f t="shared" si="14"/>
        <v>100.45273537615734</v>
      </c>
      <c r="Q132" s="29">
        <v>2151</v>
      </c>
      <c r="R132" s="30">
        <v>985</v>
      </c>
      <c r="S132" s="30">
        <v>720</v>
      </c>
      <c r="T132" s="30">
        <v>1431</v>
      </c>
      <c r="U132" s="30">
        <v>397</v>
      </c>
      <c r="V132" s="30">
        <v>167</v>
      </c>
      <c r="X132" s="30">
        <v>211</v>
      </c>
      <c r="Z132" s="30">
        <v>4506</v>
      </c>
      <c r="AA132" s="30">
        <v>1049</v>
      </c>
      <c r="AC132" s="30">
        <v>0.373</v>
      </c>
      <c r="AD132" s="30">
        <v>0.51939999999999997</v>
      </c>
      <c r="AE132" s="30">
        <v>5.6599999999999998E-2</v>
      </c>
      <c r="AF132" s="30">
        <v>0.91259999999999997</v>
      </c>
      <c r="AG132" s="30">
        <v>3.7400000000000003E-2</v>
      </c>
      <c r="AH132" s="30">
        <v>1.44E-2</v>
      </c>
      <c r="AI132" s="30">
        <v>0</v>
      </c>
      <c r="AJ132" s="30">
        <v>1.9699999999999999E-2</v>
      </c>
      <c r="AK132" s="30">
        <v>-1E-4</v>
      </c>
      <c r="AL132" s="30">
        <v>0.37840000000000001</v>
      </c>
      <c r="AM132" s="30">
        <v>0.15790000000000001</v>
      </c>
      <c r="AN132" s="31"/>
    </row>
    <row r="133" spans="1:40" x14ac:dyDescent="0.25">
      <c r="A133" t="s">
        <v>619</v>
      </c>
      <c r="B133" s="6">
        <v>2.8466</v>
      </c>
      <c r="C133" s="6">
        <v>42.901000000000003</v>
      </c>
      <c r="D133" s="6">
        <v>0</v>
      </c>
      <c r="E133" s="6">
        <v>55.62</v>
      </c>
      <c r="F133" s="6">
        <v>7.0099999999999996E-2</v>
      </c>
      <c r="G133" s="6">
        <v>1.41E-2</v>
      </c>
      <c r="H133" s="6">
        <v>0</v>
      </c>
      <c r="I133" s="6">
        <v>4.6600000000000003E-2</v>
      </c>
      <c r="J133" s="6">
        <v>0</v>
      </c>
      <c r="K133" s="6">
        <v>0</v>
      </c>
      <c r="L133" s="6">
        <v>0.79300000000000004</v>
      </c>
      <c r="M133" s="6">
        <v>102.2915</v>
      </c>
      <c r="N133" s="6">
        <f t="shared" si="12"/>
        <v>-1.1986196810190546</v>
      </c>
      <c r="O133" s="6">
        <f t="shared" si="13"/>
        <v>0</v>
      </c>
      <c r="P133" s="6">
        <f t="shared" si="14"/>
        <v>101.09288031898095</v>
      </c>
      <c r="Q133" s="29">
        <v>2142</v>
      </c>
      <c r="R133" s="30">
        <v>977</v>
      </c>
      <c r="T133" s="30">
        <v>1495</v>
      </c>
      <c r="U133" s="30">
        <v>420</v>
      </c>
      <c r="V133" s="30">
        <v>170</v>
      </c>
      <c r="X133" s="30">
        <v>208</v>
      </c>
      <c r="AA133" s="30">
        <v>1133</v>
      </c>
      <c r="AC133" s="30">
        <v>0.37830000000000003</v>
      </c>
      <c r="AD133" s="30">
        <v>0.52210000000000001</v>
      </c>
      <c r="AE133" s="30">
        <v>0</v>
      </c>
      <c r="AF133" s="30">
        <v>0.91559999999999997</v>
      </c>
      <c r="AG133" s="30">
        <v>3.78E-2</v>
      </c>
      <c r="AH133" s="30">
        <v>1.44E-2</v>
      </c>
      <c r="AI133" s="30">
        <v>0</v>
      </c>
      <c r="AJ133" s="30">
        <v>1.9099999999999999E-2</v>
      </c>
      <c r="AK133" s="30">
        <v>0</v>
      </c>
      <c r="AL133" s="30">
        <v>0</v>
      </c>
      <c r="AM133" s="30">
        <v>0.16569999999999999</v>
      </c>
      <c r="AN133" s="31"/>
    </row>
    <row r="134" spans="1:40" x14ac:dyDescent="0.25">
      <c r="A134" t="s">
        <v>621</v>
      </c>
      <c r="B134" s="6">
        <v>2.6006</v>
      </c>
      <c r="C134" s="6">
        <v>43.210900000000002</v>
      </c>
      <c r="D134" s="6">
        <v>3.2000000000000002E-3</v>
      </c>
      <c r="E134" s="6">
        <v>55.550600000000003</v>
      </c>
      <c r="F134" s="6">
        <v>6.9800000000000001E-2</v>
      </c>
      <c r="G134" s="6">
        <v>2.6599999999999999E-2</v>
      </c>
      <c r="H134" s="6">
        <v>0</v>
      </c>
      <c r="I134" s="6">
        <v>0</v>
      </c>
      <c r="J134" s="6">
        <v>0.26450000000000001</v>
      </c>
      <c r="K134" s="6">
        <v>0</v>
      </c>
      <c r="L134" s="6">
        <v>0.67579999999999996</v>
      </c>
      <c r="M134" s="6">
        <v>102.4021</v>
      </c>
      <c r="N134" s="6">
        <f t="shared" si="12"/>
        <v>-1.0950363038214548</v>
      </c>
      <c r="O134" s="6">
        <f t="shared" si="13"/>
        <v>-7.2209873060648808E-4</v>
      </c>
      <c r="P134" s="6">
        <f t="shared" si="14"/>
        <v>101.30634159744794</v>
      </c>
      <c r="Q134" s="29">
        <v>2176</v>
      </c>
      <c r="R134" s="30">
        <v>981</v>
      </c>
      <c r="S134" s="30">
        <v>732</v>
      </c>
      <c r="T134" s="30">
        <v>1439</v>
      </c>
      <c r="U134" s="30">
        <v>436</v>
      </c>
      <c r="V134" s="30">
        <v>161</v>
      </c>
      <c r="Y134" s="30">
        <v>3329</v>
      </c>
      <c r="AA134" s="30">
        <v>1150</v>
      </c>
      <c r="AC134" s="30">
        <v>0.36670000000000003</v>
      </c>
      <c r="AD134" s="30">
        <v>0.52449999999999997</v>
      </c>
      <c r="AE134" s="30">
        <v>5.79E-2</v>
      </c>
      <c r="AF134" s="30">
        <v>0.9143</v>
      </c>
      <c r="AG134" s="30">
        <v>3.9E-2</v>
      </c>
      <c r="AH134" s="30">
        <v>1.3899999999999999E-2</v>
      </c>
      <c r="AI134" s="30">
        <v>0</v>
      </c>
      <c r="AJ134" s="30">
        <v>-1E-4</v>
      </c>
      <c r="AK134" s="30">
        <v>0.30420000000000003</v>
      </c>
      <c r="AL134" s="30">
        <v>-1E-4</v>
      </c>
      <c r="AM134" s="30">
        <v>0.15740000000000001</v>
      </c>
      <c r="AN134" s="31"/>
    </row>
    <row r="135" spans="1:40" x14ac:dyDescent="0.25">
      <c r="A135" t="s">
        <v>625</v>
      </c>
      <c r="B135" s="6">
        <v>2.7907999999999999</v>
      </c>
      <c r="C135" s="6">
        <v>42.938299999999998</v>
      </c>
      <c r="D135" s="6">
        <v>1.1999999999999999E-3</v>
      </c>
      <c r="E135" s="6">
        <v>54.887599999999999</v>
      </c>
      <c r="F135" s="6">
        <v>7.8E-2</v>
      </c>
      <c r="G135" s="6">
        <v>2.2200000000000001E-2</v>
      </c>
      <c r="H135" s="6">
        <v>0</v>
      </c>
      <c r="I135" s="6">
        <v>2.3199999999999998E-2</v>
      </c>
      <c r="J135" s="6">
        <v>0.27900000000000003</v>
      </c>
      <c r="K135" s="6">
        <v>0</v>
      </c>
      <c r="L135" s="6">
        <v>0.82450000000000001</v>
      </c>
      <c r="M135" s="6">
        <v>101.84480000000001</v>
      </c>
      <c r="N135" s="6">
        <f t="shared" si="12"/>
        <v>-1.1751239393620381</v>
      </c>
      <c r="O135" s="6">
        <f t="shared" si="13"/>
        <v>-2.7078702397743298E-4</v>
      </c>
      <c r="P135" s="6">
        <f t="shared" si="14"/>
        <v>100.66940527361399</v>
      </c>
      <c r="Q135" s="29">
        <v>2141</v>
      </c>
      <c r="R135" s="30">
        <v>991</v>
      </c>
      <c r="S135" s="30">
        <v>726</v>
      </c>
      <c r="T135" s="30">
        <v>1544</v>
      </c>
      <c r="U135" s="30">
        <v>401</v>
      </c>
      <c r="V135" s="30">
        <v>163</v>
      </c>
      <c r="X135" s="30">
        <v>230</v>
      </c>
      <c r="Y135" s="30">
        <v>3131</v>
      </c>
      <c r="AA135" s="30">
        <v>1175</v>
      </c>
      <c r="AC135" s="30">
        <v>0.37530000000000002</v>
      </c>
      <c r="AD135" s="30">
        <v>0.52259999999999995</v>
      </c>
      <c r="AE135" s="30">
        <v>5.6800000000000003E-2</v>
      </c>
      <c r="AF135" s="30">
        <v>0.91020000000000001</v>
      </c>
      <c r="AG135" s="30">
        <v>3.6600000000000001E-2</v>
      </c>
      <c r="AH135" s="30">
        <v>1.3899999999999999E-2</v>
      </c>
      <c r="AI135" s="30">
        <v>0</v>
      </c>
      <c r="AJ135" s="30">
        <v>1.9900000000000001E-2</v>
      </c>
      <c r="AK135" s="30">
        <v>0.29120000000000001</v>
      </c>
      <c r="AL135" s="30">
        <v>-1E-4</v>
      </c>
      <c r="AM135" s="30">
        <v>0.17</v>
      </c>
      <c r="AN135" s="31"/>
    </row>
    <row r="136" spans="1:40" x14ac:dyDescent="0.25">
      <c r="A136" t="s">
        <v>631</v>
      </c>
      <c r="B136" s="6">
        <v>2.4841000000000002</v>
      </c>
      <c r="C136" s="6">
        <v>42.983899999999998</v>
      </c>
      <c r="D136" s="6">
        <v>0</v>
      </c>
      <c r="E136" s="6">
        <v>54.794199999999996</v>
      </c>
      <c r="F136" s="6">
        <v>0.1051</v>
      </c>
      <c r="G136" s="6">
        <v>2.1399999999999999E-2</v>
      </c>
      <c r="H136" s="6">
        <v>0</v>
      </c>
      <c r="I136" s="6">
        <v>2.8799999999999999E-2</v>
      </c>
      <c r="J136" s="6">
        <v>0</v>
      </c>
      <c r="K136" s="6">
        <v>0.1154</v>
      </c>
      <c r="L136" s="6">
        <v>0.77949999999999997</v>
      </c>
      <c r="M136" s="6">
        <v>101.3124</v>
      </c>
      <c r="N136" s="6">
        <f t="shared" si="12"/>
        <v>-1.0459815743762502</v>
      </c>
      <c r="O136" s="6">
        <f t="shared" si="13"/>
        <v>0</v>
      </c>
      <c r="P136" s="6">
        <f t="shared" si="14"/>
        <v>100.26641842562374</v>
      </c>
      <c r="Q136" s="29">
        <v>2193</v>
      </c>
      <c r="R136" s="30">
        <v>967</v>
      </c>
      <c r="T136" s="30">
        <v>1590</v>
      </c>
      <c r="U136" s="30">
        <v>424</v>
      </c>
      <c r="V136" s="30">
        <v>170</v>
      </c>
      <c r="X136" s="30">
        <v>235</v>
      </c>
      <c r="Z136" s="30">
        <v>4365</v>
      </c>
      <c r="AA136" s="30">
        <v>1090</v>
      </c>
      <c r="AC136" s="30">
        <v>0.36070000000000002</v>
      </c>
      <c r="AD136" s="30">
        <v>0.52270000000000005</v>
      </c>
      <c r="AE136" s="30">
        <v>-1E-4</v>
      </c>
      <c r="AF136" s="30">
        <v>0.9103</v>
      </c>
      <c r="AG136" s="30">
        <v>3.9399999999999998E-2</v>
      </c>
      <c r="AH136" s="30">
        <v>1.4500000000000001E-2</v>
      </c>
      <c r="AI136" s="30">
        <v>0</v>
      </c>
      <c r="AJ136" s="30">
        <v>2.0500000000000001E-2</v>
      </c>
      <c r="AK136" s="30">
        <v>0</v>
      </c>
      <c r="AL136" s="30">
        <v>0.37080000000000002</v>
      </c>
      <c r="AM136" s="30">
        <v>0.16270000000000001</v>
      </c>
      <c r="AN136" s="31"/>
    </row>
    <row r="137" spans="1:40" x14ac:dyDescent="0.25">
      <c r="A137" t="s">
        <v>635</v>
      </c>
      <c r="B137" s="6">
        <v>2.6787000000000001</v>
      </c>
      <c r="C137" s="6">
        <v>42.8215</v>
      </c>
      <c r="D137" s="6">
        <v>0</v>
      </c>
      <c r="E137" s="6">
        <v>54.748100000000001</v>
      </c>
      <c r="F137" s="6">
        <v>5.8400000000000001E-2</v>
      </c>
      <c r="G137" s="6">
        <v>1.95E-2</v>
      </c>
      <c r="H137" s="6">
        <v>0</v>
      </c>
      <c r="I137" s="6">
        <v>6.4000000000000003E-3</v>
      </c>
      <c r="J137" s="6">
        <v>0.10580000000000001</v>
      </c>
      <c r="K137" s="6">
        <v>9.8400000000000001E-2</v>
      </c>
      <c r="L137" s="6">
        <v>0.78290000000000004</v>
      </c>
      <c r="M137" s="6">
        <v>101.3197</v>
      </c>
      <c r="N137" s="6">
        <f t="shared" si="12"/>
        <v>-1.1279219207284978</v>
      </c>
      <c r="O137" s="6">
        <f t="shared" si="13"/>
        <v>0</v>
      </c>
      <c r="P137" s="6">
        <f t="shared" si="14"/>
        <v>100.1917780792715</v>
      </c>
      <c r="Q137" s="29">
        <v>2137</v>
      </c>
      <c r="R137" s="30">
        <v>996</v>
      </c>
      <c r="T137" s="30">
        <v>1589</v>
      </c>
      <c r="U137" s="30">
        <v>416</v>
      </c>
      <c r="V137" s="30">
        <v>166</v>
      </c>
      <c r="X137" s="30">
        <v>224</v>
      </c>
      <c r="Y137" s="30">
        <v>3410</v>
      </c>
      <c r="Z137" s="30">
        <v>4440</v>
      </c>
      <c r="AA137" s="30">
        <v>1096</v>
      </c>
      <c r="AC137" s="30">
        <v>0.36909999999999998</v>
      </c>
      <c r="AD137" s="30">
        <v>0.52190000000000003</v>
      </c>
      <c r="AE137" s="30">
        <v>0</v>
      </c>
      <c r="AF137" s="30">
        <v>0.90990000000000004</v>
      </c>
      <c r="AG137" s="30">
        <v>3.6999999999999998E-2</v>
      </c>
      <c r="AH137" s="30">
        <v>1.4200000000000001E-2</v>
      </c>
      <c r="AI137" s="30">
        <v>0</v>
      </c>
      <c r="AJ137" s="30">
        <v>1.8800000000000001E-2</v>
      </c>
      <c r="AK137" s="30">
        <v>0.29160000000000003</v>
      </c>
      <c r="AL137" s="30">
        <v>0.37480000000000002</v>
      </c>
      <c r="AM137" s="30">
        <v>0.16289999999999999</v>
      </c>
      <c r="AN137" s="31"/>
    </row>
    <row r="138" spans="1:40" x14ac:dyDescent="0.25">
      <c r="A138" t="s">
        <v>641</v>
      </c>
      <c r="B138" s="6">
        <v>2.7978999999999998</v>
      </c>
      <c r="C138" s="6">
        <v>41.365499999999997</v>
      </c>
      <c r="D138" s="6">
        <v>1.1299999999999999E-2</v>
      </c>
      <c r="E138" s="6">
        <v>54.788800000000002</v>
      </c>
      <c r="F138" s="6">
        <v>0.16689999999999999</v>
      </c>
      <c r="G138" s="6">
        <v>3.6499999999999998E-2</v>
      </c>
      <c r="H138" s="6">
        <v>0</v>
      </c>
      <c r="I138" s="6">
        <v>3.6999999999999998E-2</v>
      </c>
      <c r="J138" s="6">
        <v>0</v>
      </c>
      <c r="K138" s="6">
        <v>0</v>
      </c>
      <c r="L138" s="6">
        <v>0.80269999999999997</v>
      </c>
      <c r="M138" s="6">
        <v>100.0065</v>
      </c>
      <c r="N138" s="6">
        <f t="shared" si="12"/>
        <v>-1.178113540899042</v>
      </c>
      <c r="O138" s="6">
        <f t="shared" si="13"/>
        <v>-2.5499111424541606E-3</v>
      </c>
      <c r="P138" s="6">
        <f t="shared" si="14"/>
        <v>98.825836547958502</v>
      </c>
      <c r="Q138" s="29">
        <v>2128</v>
      </c>
      <c r="R138" s="30">
        <v>977</v>
      </c>
      <c r="S138" s="30">
        <v>731</v>
      </c>
      <c r="T138" s="30">
        <v>1573</v>
      </c>
      <c r="U138" s="30">
        <v>366</v>
      </c>
      <c r="V138" s="30">
        <v>161</v>
      </c>
      <c r="X138" s="30">
        <v>215</v>
      </c>
      <c r="AA138" s="30">
        <v>1018</v>
      </c>
      <c r="AC138" s="30">
        <v>0.37509999999999999</v>
      </c>
      <c r="AD138" s="30">
        <v>0.51039999999999996</v>
      </c>
      <c r="AE138" s="30">
        <v>6.0299999999999999E-2</v>
      </c>
      <c r="AF138" s="30">
        <v>0.90990000000000004</v>
      </c>
      <c r="AG138" s="30">
        <v>3.7699999999999997E-2</v>
      </c>
      <c r="AH138" s="30">
        <v>1.41E-2</v>
      </c>
      <c r="AI138" s="30">
        <v>0</v>
      </c>
      <c r="AJ138" s="30">
        <v>1.9300000000000001E-2</v>
      </c>
      <c r="AK138" s="30">
        <v>0</v>
      </c>
      <c r="AL138" s="30">
        <v>0</v>
      </c>
      <c r="AM138" s="30">
        <v>0.16120000000000001</v>
      </c>
      <c r="AN138" s="31"/>
    </row>
    <row r="139" spans="1:40" x14ac:dyDescent="0.25">
      <c r="A139" t="s">
        <v>646</v>
      </c>
      <c r="B139" s="6">
        <v>2.5434000000000001</v>
      </c>
      <c r="C139" s="6">
        <v>43.0015</v>
      </c>
      <c r="D139" s="6">
        <v>3.27E-2</v>
      </c>
      <c r="E139" s="6">
        <v>55.414099999999998</v>
      </c>
      <c r="F139" s="6">
        <v>7.4999999999999997E-2</v>
      </c>
      <c r="G139" s="6">
        <v>1.6899999999999998E-2</v>
      </c>
      <c r="H139" s="6">
        <v>0</v>
      </c>
      <c r="I139" s="6">
        <v>3.73E-2</v>
      </c>
      <c r="J139" s="6">
        <v>0</v>
      </c>
      <c r="K139" s="6">
        <v>0.26379999999999998</v>
      </c>
      <c r="L139" s="6">
        <v>0.7913</v>
      </c>
      <c r="M139" s="6">
        <v>102.1759</v>
      </c>
      <c r="N139" s="6">
        <f t="shared" si="12"/>
        <v>-1.0709510632698178</v>
      </c>
      <c r="O139" s="6">
        <f t="shared" si="13"/>
        <v>-7.3789464033850484E-3</v>
      </c>
      <c r="P139" s="6">
        <f t="shared" si="14"/>
        <v>101.0975699903268</v>
      </c>
      <c r="Q139" s="29">
        <v>2115</v>
      </c>
      <c r="R139" s="30">
        <v>970</v>
      </c>
      <c r="S139" s="30">
        <v>743</v>
      </c>
      <c r="T139" s="30">
        <v>1440</v>
      </c>
      <c r="U139" s="30">
        <v>411</v>
      </c>
      <c r="V139" s="30">
        <v>163</v>
      </c>
      <c r="X139" s="30">
        <v>219</v>
      </c>
      <c r="Z139" s="30">
        <v>4215</v>
      </c>
      <c r="AA139" s="30">
        <v>1077</v>
      </c>
      <c r="AC139" s="30">
        <v>0.36070000000000002</v>
      </c>
      <c r="AD139" s="30">
        <v>0.52280000000000004</v>
      </c>
      <c r="AE139" s="30">
        <v>6.7299999999999999E-2</v>
      </c>
      <c r="AF139" s="30">
        <v>0.9133</v>
      </c>
      <c r="AG139" s="30">
        <v>3.73E-2</v>
      </c>
      <c r="AH139" s="30">
        <v>1.3899999999999999E-2</v>
      </c>
      <c r="AI139" s="30">
        <v>0</v>
      </c>
      <c r="AJ139" s="30">
        <v>1.9599999999999999E-2</v>
      </c>
      <c r="AK139" s="30">
        <v>0</v>
      </c>
      <c r="AL139" s="30">
        <v>0.37669999999999998</v>
      </c>
      <c r="AM139" s="30">
        <v>0.16300000000000001</v>
      </c>
      <c r="AN139" s="31"/>
    </row>
    <row r="140" spans="1:40" x14ac:dyDescent="0.25">
      <c r="A140" t="s">
        <v>648</v>
      </c>
      <c r="B140" s="6">
        <v>2.734</v>
      </c>
      <c r="C140" s="6">
        <v>42.469900000000003</v>
      </c>
      <c r="D140" s="6">
        <v>4.5100000000000001E-2</v>
      </c>
      <c r="E140" s="6">
        <v>54.8718</v>
      </c>
      <c r="F140" s="6">
        <v>5.3199999999999997E-2</v>
      </c>
      <c r="G140" s="6">
        <v>1.17E-2</v>
      </c>
      <c r="H140" s="6">
        <v>0</v>
      </c>
      <c r="I140" s="6">
        <v>3.15E-2</v>
      </c>
      <c r="J140" s="6">
        <v>6.6500000000000004E-2</v>
      </c>
      <c r="K140" s="6">
        <v>0</v>
      </c>
      <c r="L140" s="6">
        <v>0.67569999999999997</v>
      </c>
      <c r="M140" s="6">
        <v>100.95950000000001</v>
      </c>
      <c r="N140" s="6">
        <f t="shared" si="12"/>
        <v>-1.1512071270660069</v>
      </c>
      <c r="O140" s="6">
        <f t="shared" si="13"/>
        <v>-1.017707898448519E-2</v>
      </c>
      <c r="P140" s="6">
        <f t="shared" si="14"/>
        <v>99.79811579394952</v>
      </c>
      <c r="Q140" s="29">
        <v>2139</v>
      </c>
      <c r="R140" s="30">
        <v>993</v>
      </c>
      <c r="S140" s="30">
        <v>700</v>
      </c>
      <c r="T140" s="30">
        <v>1494</v>
      </c>
      <c r="U140" s="30">
        <v>426</v>
      </c>
      <c r="V140" s="30">
        <v>169</v>
      </c>
      <c r="X140" s="30">
        <v>231</v>
      </c>
      <c r="Y140" s="30">
        <v>3738</v>
      </c>
      <c r="AA140" s="30">
        <v>1063</v>
      </c>
      <c r="AC140" s="30">
        <v>0.37209999999999999</v>
      </c>
      <c r="AD140" s="30">
        <v>0.51870000000000005</v>
      </c>
      <c r="AE140" s="30">
        <v>6.7500000000000004E-2</v>
      </c>
      <c r="AF140" s="30">
        <v>0.90900000000000003</v>
      </c>
      <c r="AG140" s="30">
        <v>3.7600000000000001E-2</v>
      </c>
      <c r="AH140" s="30">
        <v>1.43E-2</v>
      </c>
      <c r="AI140" s="30">
        <v>0</v>
      </c>
      <c r="AJ140" s="30">
        <v>2.0299999999999999E-2</v>
      </c>
      <c r="AK140" s="30">
        <v>0.31369999999999998</v>
      </c>
      <c r="AL140" s="30">
        <v>-1E-4</v>
      </c>
      <c r="AM140" s="30">
        <v>0.15329999999999999</v>
      </c>
      <c r="AN140" s="31"/>
    </row>
    <row r="141" spans="1:40" x14ac:dyDescent="0.25">
      <c r="A141" t="s">
        <v>652</v>
      </c>
      <c r="B141" s="6">
        <v>2.8913000000000002</v>
      </c>
      <c r="C141" s="6">
        <v>42.994100000000003</v>
      </c>
      <c r="D141" s="6">
        <v>0</v>
      </c>
      <c r="E141" s="6">
        <v>55.053400000000003</v>
      </c>
      <c r="F141" s="6">
        <v>6.7199999999999996E-2</v>
      </c>
      <c r="G141" s="6">
        <v>1.32E-2</v>
      </c>
      <c r="H141" s="6">
        <v>0</v>
      </c>
      <c r="I141" s="6">
        <v>8.2000000000000007E-3</v>
      </c>
      <c r="J141" s="6">
        <v>0</v>
      </c>
      <c r="K141" s="6">
        <v>0.34639999999999999</v>
      </c>
      <c r="L141" s="6">
        <v>0.75209999999999999</v>
      </c>
      <c r="M141" s="6">
        <v>102.1259</v>
      </c>
      <c r="N141" s="6">
        <f t="shared" si="12"/>
        <v>-1.2174415385830086</v>
      </c>
      <c r="O141" s="6">
        <f t="shared" si="13"/>
        <v>0</v>
      </c>
      <c r="P141" s="6">
        <f t="shared" si="14"/>
        <v>100.908458461417</v>
      </c>
      <c r="Q141" s="29">
        <v>2142</v>
      </c>
      <c r="R141" s="30">
        <v>987</v>
      </c>
      <c r="T141" s="30">
        <v>1536</v>
      </c>
      <c r="U141" s="30">
        <v>432</v>
      </c>
      <c r="V141" s="30">
        <v>171</v>
      </c>
      <c r="X141" s="30">
        <v>226</v>
      </c>
      <c r="Z141" s="30">
        <v>4115</v>
      </c>
      <c r="AA141" s="30">
        <v>1112</v>
      </c>
      <c r="AC141" s="30">
        <v>0.38019999999999998</v>
      </c>
      <c r="AD141" s="30">
        <v>0.52300000000000002</v>
      </c>
      <c r="AE141" s="30">
        <v>-2.9999999999999997E-4</v>
      </c>
      <c r="AF141" s="30">
        <v>0.9113</v>
      </c>
      <c r="AG141" s="30">
        <v>3.8600000000000002E-2</v>
      </c>
      <c r="AH141" s="30">
        <v>1.4500000000000001E-2</v>
      </c>
      <c r="AI141" s="30">
        <v>0</v>
      </c>
      <c r="AJ141" s="30">
        <v>1.9E-2</v>
      </c>
      <c r="AK141" s="30">
        <v>-1E-4</v>
      </c>
      <c r="AL141" s="30">
        <v>0.379</v>
      </c>
      <c r="AM141" s="30">
        <v>0.16170000000000001</v>
      </c>
      <c r="AN141" s="31"/>
    </row>
    <row r="142" spans="1:40" x14ac:dyDescent="0.25">
      <c r="A142" t="s">
        <v>656</v>
      </c>
      <c r="B142" s="6">
        <v>2.5259999999999998</v>
      </c>
      <c r="C142" s="6">
        <v>42.606000000000002</v>
      </c>
      <c r="D142" s="6">
        <v>0</v>
      </c>
      <c r="E142" s="6">
        <v>54.482599999999998</v>
      </c>
      <c r="F142" s="6">
        <v>5.1900000000000002E-2</v>
      </c>
      <c r="G142" s="6">
        <v>3.9399999999999998E-2</v>
      </c>
      <c r="H142" s="6">
        <v>0</v>
      </c>
      <c r="I142" s="6">
        <v>3.1899999999999998E-2</v>
      </c>
      <c r="J142" s="6">
        <v>0.186</v>
      </c>
      <c r="K142" s="6">
        <v>0</v>
      </c>
      <c r="L142" s="6">
        <v>0.82369999999999999</v>
      </c>
      <c r="M142" s="6">
        <v>100.7475</v>
      </c>
      <c r="N142" s="6">
        <f t="shared" si="12"/>
        <v>-1.0636244341509633</v>
      </c>
      <c r="O142" s="6">
        <f t="shared" si="13"/>
        <v>0</v>
      </c>
      <c r="P142" s="6">
        <f t="shared" si="14"/>
        <v>99.683875565849036</v>
      </c>
      <c r="Q142" s="29">
        <v>2174</v>
      </c>
      <c r="R142" s="30">
        <v>978</v>
      </c>
      <c r="T142" s="30">
        <v>1540</v>
      </c>
      <c r="U142" s="30">
        <v>425</v>
      </c>
      <c r="V142" s="30">
        <v>158</v>
      </c>
      <c r="X142" s="30">
        <v>205</v>
      </c>
      <c r="Y142" s="30">
        <v>3582</v>
      </c>
      <c r="AA142" s="30">
        <v>1125</v>
      </c>
      <c r="AC142" s="30">
        <v>0.36220000000000002</v>
      </c>
      <c r="AD142" s="30">
        <v>0.51970000000000005</v>
      </c>
      <c r="AE142" s="30">
        <v>-2.0000000000000001E-4</v>
      </c>
      <c r="AF142" s="30">
        <v>0.90639999999999998</v>
      </c>
      <c r="AG142" s="30">
        <v>3.7400000000000003E-2</v>
      </c>
      <c r="AH142" s="30">
        <v>1.3899999999999999E-2</v>
      </c>
      <c r="AI142" s="30">
        <v>0</v>
      </c>
      <c r="AJ142" s="30">
        <v>1.83E-2</v>
      </c>
      <c r="AK142" s="30">
        <v>0.31469999999999998</v>
      </c>
      <c r="AL142" s="30">
        <v>0</v>
      </c>
      <c r="AM142" s="30">
        <v>0.1676</v>
      </c>
      <c r="AN142" s="31"/>
    </row>
    <row r="143" spans="1:40" x14ac:dyDescent="0.25">
      <c r="A143" t="s">
        <v>659</v>
      </c>
      <c r="B143" s="6">
        <v>2.3933</v>
      </c>
      <c r="C143" s="6">
        <v>42.666899999999998</v>
      </c>
      <c r="D143" s="6">
        <v>2.9700000000000001E-2</v>
      </c>
      <c r="E143" s="6">
        <v>54.379899999999999</v>
      </c>
      <c r="F143" s="6">
        <v>0.14549999999999999</v>
      </c>
      <c r="G143" s="6">
        <v>6.8599999999999994E-2</v>
      </c>
      <c r="H143" s="6">
        <v>0</v>
      </c>
      <c r="I143" s="6">
        <v>2.3699999999999999E-2</v>
      </c>
      <c r="J143" s="6">
        <v>0.186</v>
      </c>
      <c r="K143" s="6">
        <v>0</v>
      </c>
      <c r="L143" s="6">
        <v>0.78869999999999996</v>
      </c>
      <c r="M143" s="6">
        <v>100.6825</v>
      </c>
      <c r="N143" s="6">
        <f t="shared" si="12"/>
        <v>-1.0077483603537214</v>
      </c>
      <c r="O143" s="6">
        <f t="shared" si="13"/>
        <v>-6.7019788434414668E-3</v>
      </c>
      <c r="P143" s="6">
        <f t="shared" si="14"/>
        <v>99.668049660802851</v>
      </c>
      <c r="Q143" s="29">
        <v>2094</v>
      </c>
      <c r="R143" s="30">
        <v>986</v>
      </c>
      <c r="S143" s="30">
        <v>708</v>
      </c>
      <c r="T143" s="30">
        <v>1588</v>
      </c>
      <c r="U143" s="30">
        <v>406</v>
      </c>
      <c r="V143" s="30">
        <v>158</v>
      </c>
      <c r="X143" s="30">
        <v>222</v>
      </c>
      <c r="Y143" s="30">
        <v>3344</v>
      </c>
      <c r="AA143" s="30">
        <v>1027</v>
      </c>
      <c r="AC143" s="30">
        <v>0.35160000000000002</v>
      </c>
      <c r="AD143" s="30">
        <v>0.52049999999999996</v>
      </c>
      <c r="AE143" s="30">
        <v>6.3799999999999996E-2</v>
      </c>
      <c r="AF143" s="30">
        <v>0.90690000000000004</v>
      </c>
      <c r="AG143" s="30">
        <v>3.9699999999999999E-2</v>
      </c>
      <c r="AH143" s="30">
        <v>1.4500000000000001E-2</v>
      </c>
      <c r="AI143" s="30">
        <v>0</v>
      </c>
      <c r="AJ143" s="30">
        <v>1.9300000000000001E-2</v>
      </c>
      <c r="AK143" s="30">
        <v>0.29609999999999997</v>
      </c>
      <c r="AL143" s="30">
        <v>-1E-4</v>
      </c>
      <c r="AM143" s="30">
        <v>0.1605</v>
      </c>
      <c r="AN143" s="31"/>
    </row>
    <row r="144" spans="1:40" x14ac:dyDescent="0.25">
      <c r="A144" t="s">
        <v>663</v>
      </c>
      <c r="B144" s="6">
        <v>2.4167000000000001</v>
      </c>
      <c r="C144" s="6">
        <v>43.163400000000003</v>
      </c>
      <c r="D144" s="6">
        <v>2.9899999999999999E-2</v>
      </c>
      <c r="E144" s="6">
        <v>55.825899999999997</v>
      </c>
      <c r="F144" s="6">
        <v>4.41E-2</v>
      </c>
      <c r="G144" s="6">
        <v>3.9800000000000002E-2</v>
      </c>
      <c r="H144" s="6">
        <v>0</v>
      </c>
      <c r="I144" s="6">
        <v>1.2800000000000001E-2</v>
      </c>
      <c r="J144" s="6">
        <v>0</v>
      </c>
      <c r="K144" s="6">
        <v>8.2299999999999998E-2</v>
      </c>
      <c r="L144" s="6">
        <v>0.84709999999999996</v>
      </c>
      <c r="M144" s="6">
        <v>102.46210000000001</v>
      </c>
      <c r="N144" s="6">
        <f t="shared" si="12"/>
        <v>-1.017601413306664</v>
      </c>
      <c r="O144" s="6">
        <f t="shared" si="13"/>
        <v>-6.7471100141043719E-3</v>
      </c>
      <c r="P144" s="6">
        <f t="shared" si="14"/>
        <v>101.43775147667924</v>
      </c>
      <c r="Q144" s="29">
        <v>2076</v>
      </c>
      <c r="R144" s="30">
        <v>972</v>
      </c>
      <c r="S144" s="30">
        <v>738</v>
      </c>
      <c r="T144" s="30">
        <v>1531</v>
      </c>
      <c r="U144" s="30">
        <v>427</v>
      </c>
      <c r="V144" s="30">
        <v>158</v>
      </c>
      <c r="X144" s="30">
        <v>232</v>
      </c>
      <c r="Z144" s="30">
        <v>4408</v>
      </c>
      <c r="AA144" s="30">
        <v>1053</v>
      </c>
      <c r="AC144" s="30">
        <v>0.35220000000000001</v>
      </c>
      <c r="AD144" s="30">
        <v>0.52400000000000002</v>
      </c>
      <c r="AE144" s="30">
        <v>6.6199999999999995E-2</v>
      </c>
      <c r="AF144" s="30">
        <v>0.91749999999999998</v>
      </c>
      <c r="AG144" s="30">
        <v>3.73E-2</v>
      </c>
      <c r="AH144" s="30">
        <v>1.3899999999999999E-2</v>
      </c>
      <c r="AI144" s="30">
        <v>0</v>
      </c>
      <c r="AJ144" s="30">
        <v>1.9599999999999999E-2</v>
      </c>
      <c r="AK144" s="30">
        <v>-1E-4</v>
      </c>
      <c r="AL144" s="30">
        <v>0.37030000000000002</v>
      </c>
      <c r="AM144" s="30">
        <v>0.16600000000000001</v>
      </c>
      <c r="AN144" s="31"/>
    </row>
    <row r="145" spans="1:40" x14ac:dyDescent="0.25">
      <c r="A145" t="s">
        <v>665</v>
      </c>
      <c r="B145" s="6">
        <v>3.2605</v>
      </c>
      <c r="C145" s="6">
        <v>42.254300000000001</v>
      </c>
      <c r="D145" s="6">
        <v>0</v>
      </c>
      <c r="E145" s="6">
        <v>55.025100000000002</v>
      </c>
      <c r="F145" s="6">
        <v>7.8600000000000003E-2</v>
      </c>
      <c r="G145" s="6">
        <v>1.7999999999999999E-2</v>
      </c>
      <c r="H145" s="6">
        <v>0</v>
      </c>
      <c r="I145" s="6">
        <v>2.6700000000000002E-2</v>
      </c>
      <c r="J145" s="6">
        <v>6.6400000000000001E-2</v>
      </c>
      <c r="K145" s="6">
        <v>0</v>
      </c>
      <c r="L145" s="6">
        <v>1.0258</v>
      </c>
      <c r="M145" s="6">
        <v>101.75539999999999</v>
      </c>
      <c r="N145" s="6">
        <f t="shared" si="12"/>
        <v>-1.3729008185072114</v>
      </c>
      <c r="O145" s="6">
        <f t="shared" si="13"/>
        <v>0</v>
      </c>
      <c r="P145" s="6">
        <f t="shared" si="14"/>
        <v>100.38249918149279</v>
      </c>
      <c r="Q145" s="29">
        <v>2214</v>
      </c>
      <c r="R145" s="30">
        <v>1007</v>
      </c>
      <c r="T145" s="30">
        <v>1609</v>
      </c>
      <c r="U145" s="30">
        <v>439</v>
      </c>
      <c r="V145" s="30">
        <v>167</v>
      </c>
      <c r="X145" s="30">
        <v>214</v>
      </c>
      <c r="Y145" s="30">
        <v>3768</v>
      </c>
      <c r="AA145" s="30">
        <v>995</v>
      </c>
      <c r="AC145" s="30">
        <v>0.40189999999999998</v>
      </c>
      <c r="AD145" s="30">
        <v>0.51770000000000005</v>
      </c>
      <c r="AE145" s="30">
        <v>0</v>
      </c>
      <c r="AF145" s="30">
        <v>0.91180000000000005</v>
      </c>
      <c r="AG145" s="30">
        <v>3.95E-2</v>
      </c>
      <c r="AH145" s="30">
        <v>1.4200000000000001E-2</v>
      </c>
      <c r="AI145" s="30">
        <v>0</v>
      </c>
      <c r="AJ145" s="30">
        <v>1.8800000000000001E-2</v>
      </c>
      <c r="AK145" s="30">
        <v>0.31619999999999998</v>
      </c>
      <c r="AL145" s="30">
        <v>-2.9999999999999997E-4</v>
      </c>
      <c r="AM145" s="30">
        <v>0.1767</v>
      </c>
      <c r="AN145" s="31"/>
    </row>
    <row r="146" spans="1:40" x14ac:dyDescent="0.25">
      <c r="A146" t="s">
        <v>670</v>
      </c>
      <c r="B146" s="6">
        <v>3.4430999999999998</v>
      </c>
      <c r="C146" s="6">
        <v>42.416200000000003</v>
      </c>
      <c r="D146" s="6">
        <v>2.2000000000000001E-3</v>
      </c>
      <c r="E146" s="6">
        <v>55.388100000000001</v>
      </c>
      <c r="F146" s="6">
        <v>9.0200000000000002E-2</v>
      </c>
      <c r="G146" s="6">
        <v>3.0300000000000001E-2</v>
      </c>
      <c r="H146" s="6">
        <v>0</v>
      </c>
      <c r="I146" s="6">
        <v>3.0099999999999998E-2</v>
      </c>
      <c r="J146" s="6">
        <v>0</v>
      </c>
      <c r="K146" s="6">
        <v>0</v>
      </c>
      <c r="L146" s="6">
        <v>0.83420000000000005</v>
      </c>
      <c r="M146" s="6">
        <v>102.23439999999999</v>
      </c>
      <c r="N146" s="6">
        <f t="shared" si="12"/>
        <v>-1.4497883171912831</v>
      </c>
      <c r="O146" s="6">
        <f t="shared" si="13"/>
        <v>-4.9644287729196047E-4</v>
      </c>
      <c r="P146" s="6">
        <f t="shared" si="14"/>
        <v>100.78411523993142</v>
      </c>
      <c r="Q146" s="29">
        <v>2130</v>
      </c>
      <c r="R146" s="30">
        <v>1002</v>
      </c>
      <c r="S146" s="30">
        <v>761</v>
      </c>
      <c r="T146" s="30">
        <v>1635</v>
      </c>
      <c r="U146" s="30">
        <v>415</v>
      </c>
      <c r="V146" s="30">
        <v>165</v>
      </c>
      <c r="X146" s="30">
        <v>219</v>
      </c>
      <c r="AA146" s="30">
        <v>1192</v>
      </c>
      <c r="AC146" s="30">
        <v>0.40789999999999998</v>
      </c>
      <c r="AD146" s="30">
        <v>0.51880000000000004</v>
      </c>
      <c r="AE146" s="30">
        <v>6.0199999999999997E-2</v>
      </c>
      <c r="AF146" s="30">
        <v>0.9153</v>
      </c>
      <c r="AG146" s="30">
        <v>3.8199999999999998E-2</v>
      </c>
      <c r="AH146" s="30">
        <v>1.43E-2</v>
      </c>
      <c r="AI146" s="30">
        <v>0</v>
      </c>
      <c r="AJ146" s="30">
        <v>1.9300000000000001E-2</v>
      </c>
      <c r="AK146" s="30">
        <v>0</v>
      </c>
      <c r="AL146" s="30">
        <v>0</v>
      </c>
      <c r="AM146" s="30">
        <v>0.1716</v>
      </c>
      <c r="AN146" s="31"/>
    </row>
    <row r="147" spans="1:40" x14ac:dyDescent="0.25">
      <c r="A147" t="s">
        <v>674</v>
      </c>
      <c r="B147" s="6">
        <v>3.2469999999999999</v>
      </c>
      <c r="C147" s="6">
        <v>43.614899999999999</v>
      </c>
      <c r="D147" s="6">
        <v>0</v>
      </c>
      <c r="E147" s="6">
        <v>54.368000000000002</v>
      </c>
      <c r="F147" s="6">
        <v>0.13600000000000001</v>
      </c>
      <c r="G147" s="6">
        <v>4.1500000000000002E-2</v>
      </c>
      <c r="H147" s="6">
        <v>0</v>
      </c>
      <c r="I147" s="6">
        <v>2.3199999999999998E-2</v>
      </c>
      <c r="J147" s="6">
        <v>0.33210000000000001</v>
      </c>
      <c r="K147" s="6">
        <v>0</v>
      </c>
      <c r="L147" s="6">
        <v>0.95550000000000002</v>
      </c>
      <c r="M147" s="6">
        <v>102.7183</v>
      </c>
      <c r="N147" s="6">
        <f t="shared" si="12"/>
        <v>-1.3672163648805138</v>
      </c>
      <c r="O147" s="6">
        <f t="shared" si="13"/>
        <v>0</v>
      </c>
      <c r="P147" s="6">
        <f t="shared" si="14"/>
        <v>101.35108363511948</v>
      </c>
      <c r="Q147" s="29">
        <v>2153</v>
      </c>
      <c r="R147" s="30">
        <v>971</v>
      </c>
      <c r="T147" s="30">
        <v>1524</v>
      </c>
      <c r="U147" s="30">
        <v>383</v>
      </c>
      <c r="V147" s="30">
        <v>158</v>
      </c>
      <c r="X147" s="30">
        <v>233</v>
      </c>
      <c r="Y147" s="30">
        <v>3344</v>
      </c>
      <c r="AA147" s="30">
        <v>1040</v>
      </c>
      <c r="AC147" s="30">
        <v>0.39889999999999998</v>
      </c>
      <c r="AD147" s="30">
        <v>0.52759999999999996</v>
      </c>
      <c r="AE147" s="30">
        <v>0</v>
      </c>
      <c r="AF147" s="30">
        <v>0.90559999999999996</v>
      </c>
      <c r="AG147" s="30">
        <v>3.7699999999999997E-2</v>
      </c>
      <c r="AH147" s="30">
        <v>1.4E-2</v>
      </c>
      <c r="AI147" s="30">
        <v>0</v>
      </c>
      <c r="AJ147" s="30">
        <v>2.0199999999999999E-2</v>
      </c>
      <c r="AK147" s="30">
        <v>0.31330000000000002</v>
      </c>
      <c r="AL147" s="30">
        <v>0</v>
      </c>
      <c r="AM147" s="30">
        <v>0.17349999999999999</v>
      </c>
      <c r="AN147" s="31"/>
    </row>
    <row r="148" spans="1:40" x14ac:dyDescent="0.25">
      <c r="A148" t="s">
        <v>680</v>
      </c>
      <c r="B148" s="6">
        <v>3.2277</v>
      </c>
      <c r="C148" s="6">
        <v>42.553899999999999</v>
      </c>
      <c r="D148" s="6">
        <v>1.2800000000000001E-2</v>
      </c>
      <c r="E148" s="6">
        <v>56.351399999999998</v>
      </c>
      <c r="F148" s="6">
        <v>9.9900000000000003E-2</v>
      </c>
      <c r="G148" s="6">
        <v>2.35E-2</v>
      </c>
      <c r="H148" s="6">
        <v>0</v>
      </c>
      <c r="I148" s="6">
        <v>4.8000000000000001E-2</v>
      </c>
      <c r="J148" s="6">
        <v>0.1328</v>
      </c>
      <c r="K148" s="6">
        <v>0.23050000000000001</v>
      </c>
      <c r="L148" s="6">
        <v>1.0202</v>
      </c>
      <c r="M148" s="6">
        <v>103.7007</v>
      </c>
      <c r="N148" s="6">
        <f t="shared" si="12"/>
        <v>-1.3590897015475314</v>
      </c>
      <c r="O148" s="6">
        <f t="shared" si="13"/>
        <v>-2.8883949224259523E-3</v>
      </c>
      <c r="P148" s="6">
        <f t="shared" si="14"/>
        <v>102.33872190353004</v>
      </c>
      <c r="Q148" s="29">
        <v>2145</v>
      </c>
      <c r="R148" s="30">
        <v>975</v>
      </c>
      <c r="S148" s="30">
        <v>732</v>
      </c>
      <c r="T148" s="30">
        <v>1523</v>
      </c>
      <c r="U148" s="30">
        <v>419</v>
      </c>
      <c r="V148" s="30">
        <v>159</v>
      </c>
      <c r="X148" s="30">
        <v>224</v>
      </c>
      <c r="Y148" s="30">
        <v>3173</v>
      </c>
      <c r="Z148" s="30">
        <v>4003</v>
      </c>
      <c r="AA148" s="30">
        <v>1050</v>
      </c>
      <c r="AC148" s="30">
        <v>0.39760000000000001</v>
      </c>
      <c r="AD148" s="30">
        <v>0.51939999999999997</v>
      </c>
      <c r="AE148" s="30">
        <v>6.08E-2</v>
      </c>
      <c r="AF148" s="30">
        <v>0.92090000000000005</v>
      </c>
      <c r="AG148" s="30">
        <v>3.8899999999999997E-2</v>
      </c>
      <c r="AH148" s="30">
        <v>1.37E-2</v>
      </c>
      <c r="AI148" s="30">
        <v>0</v>
      </c>
      <c r="AJ148" s="30">
        <v>2.0400000000000001E-2</v>
      </c>
      <c r="AK148" s="30">
        <v>0.27589999999999998</v>
      </c>
      <c r="AL148" s="30">
        <v>0.35620000000000002</v>
      </c>
      <c r="AM148" s="30">
        <v>0.17849999999999999</v>
      </c>
      <c r="AN148" s="31"/>
    </row>
    <row r="149" spans="1:40" x14ac:dyDescent="0.25">
      <c r="A149" t="s">
        <v>684</v>
      </c>
      <c r="B149" s="6">
        <v>3.1265000000000001</v>
      </c>
      <c r="C149" s="6">
        <v>42.387599999999999</v>
      </c>
      <c r="D149" s="6">
        <v>7.4999999999999997E-3</v>
      </c>
      <c r="E149" s="6">
        <v>54.542700000000004</v>
      </c>
      <c r="F149" s="6">
        <v>0.1</v>
      </c>
      <c r="G149" s="6">
        <v>3.6999999999999998E-2</v>
      </c>
      <c r="H149" s="6">
        <v>0</v>
      </c>
      <c r="I149" s="6">
        <v>1.18E-2</v>
      </c>
      <c r="J149" s="6">
        <v>0</v>
      </c>
      <c r="K149" s="6">
        <v>0</v>
      </c>
      <c r="L149" s="6">
        <v>0.89249999999999996</v>
      </c>
      <c r="M149" s="6">
        <v>101.10550000000001</v>
      </c>
      <c r="N149" s="6">
        <f t="shared" si="12"/>
        <v>-1.3164773528792504</v>
      </c>
      <c r="O149" s="6">
        <f t="shared" si="13"/>
        <v>-1.6924188998589562E-3</v>
      </c>
      <c r="P149" s="6">
        <f t="shared" si="14"/>
        <v>99.787330228220895</v>
      </c>
      <c r="Q149" s="29">
        <v>2160</v>
      </c>
      <c r="R149" s="30">
        <v>995</v>
      </c>
      <c r="S149" s="30">
        <v>744</v>
      </c>
      <c r="T149" s="30">
        <v>1530</v>
      </c>
      <c r="U149" s="30">
        <v>418</v>
      </c>
      <c r="V149" s="30">
        <v>162</v>
      </c>
      <c r="X149" s="30">
        <v>228</v>
      </c>
      <c r="AA149" s="30">
        <v>1087</v>
      </c>
      <c r="AC149" s="30">
        <v>0.3931</v>
      </c>
      <c r="AD149" s="30">
        <v>0.51849999999999996</v>
      </c>
      <c r="AE149" s="30">
        <v>6.0299999999999999E-2</v>
      </c>
      <c r="AF149" s="30">
        <v>0.9073</v>
      </c>
      <c r="AG149" s="30">
        <v>3.8800000000000001E-2</v>
      </c>
      <c r="AH149" s="30">
        <v>1.4200000000000001E-2</v>
      </c>
      <c r="AI149" s="30">
        <v>0</v>
      </c>
      <c r="AJ149" s="30">
        <v>1.9300000000000001E-2</v>
      </c>
      <c r="AK149" s="30">
        <v>0</v>
      </c>
      <c r="AL149" s="30">
        <v>-1E-4</v>
      </c>
      <c r="AM149" s="30">
        <v>0.17069999999999999</v>
      </c>
      <c r="AN149" s="31"/>
    </row>
    <row r="150" spans="1:40" x14ac:dyDescent="0.25">
      <c r="A150" t="s">
        <v>689</v>
      </c>
      <c r="B150" s="6">
        <v>3.2307000000000001</v>
      </c>
      <c r="C150" s="6">
        <v>43.077599999999997</v>
      </c>
      <c r="D150" s="6">
        <v>0</v>
      </c>
      <c r="E150" s="6">
        <v>54.866199999999999</v>
      </c>
      <c r="F150" s="6">
        <v>0.1016</v>
      </c>
      <c r="G150" s="6">
        <v>3.1E-2</v>
      </c>
      <c r="H150" s="6">
        <v>0</v>
      </c>
      <c r="I150" s="6">
        <v>3.2000000000000001E-2</v>
      </c>
      <c r="J150" s="6">
        <v>6.6400000000000001E-2</v>
      </c>
      <c r="K150" s="6">
        <v>8.2400000000000001E-2</v>
      </c>
      <c r="L150" s="6">
        <v>0.84940000000000004</v>
      </c>
      <c r="M150" s="6">
        <v>102.3374</v>
      </c>
      <c r="N150" s="6">
        <f t="shared" si="12"/>
        <v>-1.3603529134645753</v>
      </c>
      <c r="O150" s="6">
        <f t="shared" si="13"/>
        <v>0</v>
      </c>
      <c r="P150" s="6">
        <f t="shared" si="14"/>
        <v>100.97704708653542</v>
      </c>
      <c r="Q150" s="29">
        <v>2163</v>
      </c>
      <c r="R150" s="30">
        <v>986</v>
      </c>
      <c r="T150" s="30">
        <v>1566</v>
      </c>
      <c r="U150" s="30">
        <v>411</v>
      </c>
      <c r="V150" s="30">
        <v>164</v>
      </c>
      <c r="X150" s="30">
        <v>219</v>
      </c>
      <c r="Y150" s="30">
        <v>3733</v>
      </c>
      <c r="Z150" s="30">
        <v>4411</v>
      </c>
      <c r="AA150" s="30">
        <v>1082</v>
      </c>
      <c r="AC150" s="30">
        <v>0.39839999999999998</v>
      </c>
      <c r="AD150" s="30">
        <v>0.52359999999999995</v>
      </c>
      <c r="AE150" s="30">
        <v>0</v>
      </c>
      <c r="AF150" s="30">
        <v>0.91010000000000002</v>
      </c>
      <c r="AG150" s="30">
        <v>3.8300000000000001E-2</v>
      </c>
      <c r="AH150" s="30">
        <v>1.4200000000000001E-2</v>
      </c>
      <c r="AI150" s="30">
        <v>0</v>
      </c>
      <c r="AJ150" s="30">
        <v>1.9400000000000001E-2</v>
      </c>
      <c r="AK150" s="30">
        <v>0.31330000000000002</v>
      </c>
      <c r="AL150" s="30">
        <v>0.37059999999999998</v>
      </c>
      <c r="AM150" s="30">
        <v>0.16750000000000001</v>
      </c>
      <c r="AN150" s="31"/>
    </row>
    <row r="151" spans="1:40" x14ac:dyDescent="0.25">
      <c r="A151" t="s">
        <v>694</v>
      </c>
      <c r="B151" s="6">
        <v>3.3178000000000001</v>
      </c>
      <c r="C151" s="6">
        <v>44.273800000000001</v>
      </c>
      <c r="D151" s="6">
        <v>1.1999999999999999E-3</v>
      </c>
      <c r="E151" s="6">
        <v>55.452500000000001</v>
      </c>
      <c r="F151" s="6">
        <v>0.13139999999999999</v>
      </c>
      <c r="G151" s="6">
        <v>3.5900000000000001E-2</v>
      </c>
      <c r="H151" s="6">
        <v>0</v>
      </c>
      <c r="I151" s="6">
        <v>4.4200000000000003E-2</v>
      </c>
      <c r="J151" s="6">
        <v>7.9500000000000001E-2</v>
      </c>
      <c r="K151" s="6">
        <v>4.9299999999999997E-2</v>
      </c>
      <c r="L151" s="6">
        <v>0.90480000000000005</v>
      </c>
      <c r="M151" s="6">
        <v>104.29049999999999</v>
      </c>
      <c r="N151" s="6">
        <f t="shared" si="12"/>
        <v>-1.3970281661227497</v>
      </c>
      <c r="O151" s="6">
        <f t="shared" si="13"/>
        <v>-2.7078702397743298E-4</v>
      </c>
      <c r="P151" s="6">
        <f t="shared" si="14"/>
        <v>102.89320104685326</v>
      </c>
      <c r="Q151" s="29">
        <v>2227</v>
      </c>
      <c r="R151" s="30">
        <v>979</v>
      </c>
      <c r="S151" s="30">
        <v>790</v>
      </c>
      <c r="T151" s="30">
        <v>1536</v>
      </c>
      <c r="U151" s="30">
        <v>421</v>
      </c>
      <c r="V151" s="30">
        <v>164</v>
      </c>
      <c r="X151" s="30">
        <v>220</v>
      </c>
      <c r="Y151" s="30">
        <v>3648</v>
      </c>
      <c r="Z151" s="30">
        <v>4588</v>
      </c>
      <c r="AA151" s="30">
        <v>911</v>
      </c>
      <c r="AC151" s="30">
        <v>0.40510000000000002</v>
      </c>
      <c r="AD151" s="30">
        <v>0.53269999999999995</v>
      </c>
      <c r="AE151" s="30">
        <v>6.2399999999999997E-2</v>
      </c>
      <c r="AF151" s="30">
        <v>0.91449999999999998</v>
      </c>
      <c r="AG151" s="30">
        <v>4.0099999999999997E-2</v>
      </c>
      <c r="AH151" s="30">
        <v>1.43E-2</v>
      </c>
      <c r="AI151" s="30">
        <v>0</v>
      </c>
      <c r="AJ151" s="30">
        <v>1.9900000000000001E-2</v>
      </c>
      <c r="AK151" s="30">
        <v>0.30780000000000002</v>
      </c>
      <c r="AL151" s="30">
        <v>0.38119999999999998</v>
      </c>
      <c r="AM151" s="30">
        <v>0.16439999999999999</v>
      </c>
      <c r="AN151" s="31"/>
    </row>
    <row r="152" spans="1:40" x14ac:dyDescent="0.25">
      <c r="A152" t="s">
        <v>699</v>
      </c>
      <c r="B152" s="6">
        <v>2.9413</v>
      </c>
      <c r="C152" s="6">
        <v>42.957999999999998</v>
      </c>
      <c r="D152" s="6">
        <v>0</v>
      </c>
      <c r="E152" s="6">
        <v>55.561100000000003</v>
      </c>
      <c r="F152" s="6">
        <v>0.1288</v>
      </c>
      <c r="G152" s="6">
        <v>2.7699999999999999E-2</v>
      </c>
      <c r="H152" s="6">
        <v>0</v>
      </c>
      <c r="I152" s="6">
        <v>2.1399999999999999E-2</v>
      </c>
      <c r="J152" s="6">
        <v>0</v>
      </c>
      <c r="K152" s="6">
        <v>0</v>
      </c>
      <c r="L152" s="6">
        <v>1.0174000000000001</v>
      </c>
      <c r="M152" s="6">
        <v>102.6557</v>
      </c>
      <c r="N152" s="6">
        <f t="shared" si="12"/>
        <v>-1.2384950705337405</v>
      </c>
      <c r="O152" s="6">
        <f t="shared" si="13"/>
        <v>0</v>
      </c>
      <c r="P152" s="6">
        <f t="shared" si="14"/>
        <v>101.41720492946625</v>
      </c>
      <c r="Q152" s="29">
        <v>2193</v>
      </c>
      <c r="R152" s="30">
        <v>991</v>
      </c>
      <c r="T152" s="30">
        <v>1505</v>
      </c>
      <c r="U152" s="30">
        <v>391</v>
      </c>
      <c r="V152" s="30">
        <v>167</v>
      </c>
      <c r="X152" s="30">
        <v>221</v>
      </c>
      <c r="Z152" s="30" t="s">
        <v>116</v>
      </c>
      <c r="AA152" s="30">
        <v>1102</v>
      </c>
      <c r="AC152" s="30">
        <v>0.38500000000000001</v>
      </c>
      <c r="AD152" s="30">
        <v>0.52280000000000004</v>
      </c>
      <c r="AE152" s="30">
        <v>0</v>
      </c>
      <c r="AF152" s="30">
        <v>0.91500000000000004</v>
      </c>
      <c r="AG152" s="30">
        <v>3.7900000000000003E-2</v>
      </c>
      <c r="AH152" s="30">
        <v>1.44E-2</v>
      </c>
      <c r="AI152" s="30">
        <v>0</v>
      </c>
      <c r="AJ152" s="30">
        <v>1.9099999999999999E-2</v>
      </c>
      <c r="AK152" s="30">
        <v>-1E-4</v>
      </c>
      <c r="AL152" s="30">
        <v>0</v>
      </c>
      <c r="AM152" s="30">
        <v>0.18049999999999999</v>
      </c>
      <c r="AN152" s="31"/>
    </row>
    <row r="153" spans="1:40" x14ac:dyDescent="0.25">
      <c r="A153" t="s">
        <v>704</v>
      </c>
      <c r="B153" s="6">
        <v>3.0344000000000002</v>
      </c>
      <c r="C153" s="6">
        <v>42.824100000000001</v>
      </c>
      <c r="D153" s="6">
        <v>0</v>
      </c>
      <c r="E153" s="6">
        <v>55.588700000000003</v>
      </c>
      <c r="F153" s="6">
        <v>9.7299999999999998E-2</v>
      </c>
      <c r="G153" s="6">
        <v>2.9399999999999999E-2</v>
      </c>
      <c r="H153" s="6">
        <v>0</v>
      </c>
      <c r="I153" s="6">
        <v>5.79E-2</v>
      </c>
      <c r="J153" s="6">
        <v>5.3100000000000001E-2</v>
      </c>
      <c r="K153" s="6">
        <v>0</v>
      </c>
      <c r="L153" s="6">
        <v>0.97389999999999999</v>
      </c>
      <c r="M153" s="6">
        <v>102.65900000000001</v>
      </c>
      <c r="N153" s="6">
        <f t="shared" si="12"/>
        <v>-1.2776967470260028</v>
      </c>
      <c r="O153" s="6">
        <f t="shared" si="13"/>
        <v>0</v>
      </c>
      <c r="P153" s="6">
        <f t="shared" si="14"/>
        <v>101.38130325297401</v>
      </c>
      <c r="Q153" s="29">
        <v>2143</v>
      </c>
      <c r="R153" s="30">
        <v>1006</v>
      </c>
      <c r="T153" s="30">
        <v>1547</v>
      </c>
      <c r="U153" s="30">
        <v>418</v>
      </c>
      <c r="V153" s="30">
        <v>161</v>
      </c>
      <c r="X153" s="30">
        <v>216</v>
      </c>
      <c r="Y153" s="30">
        <v>3303</v>
      </c>
      <c r="AA153" s="30">
        <v>979</v>
      </c>
      <c r="AC153" s="30">
        <v>0.38790000000000002</v>
      </c>
      <c r="AD153" s="30">
        <v>0.52200000000000002</v>
      </c>
      <c r="AE153" s="30">
        <v>-1E-4</v>
      </c>
      <c r="AF153" s="30">
        <v>0.91559999999999997</v>
      </c>
      <c r="AG153" s="30">
        <v>3.8699999999999998E-2</v>
      </c>
      <c r="AH153" s="30">
        <v>1.4E-2</v>
      </c>
      <c r="AI153" s="30">
        <v>0</v>
      </c>
      <c r="AJ153" s="30">
        <v>2.0199999999999999E-2</v>
      </c>
      <c r="AK153" s="30">
        <v>0.27610000000000001</v>
      </c>
      <c r="AL153" s="30">
        <v>-1E-4</v>
      </c>
      <c r="AM153" s="30">
        <v>0.1724</v>
      </c>
      <c r="AN153" s="31"/>
    </row>
    <row r="154" spans="1:40" x14ac:dyDescent="0.25">
      <c r="A154" t="s">
        <v>709</v>
      </c>
      <c r="B154" s="6">
        <v>2.8961999999999999</v>
      </c>
      <c r="C154" s="6">
        <v>43.210500000000003</v>
      </c>
      <c r="D154" s="6">
        <v>3.0700000000000002E-2</v>
      </c>
      <c r="E154" s="6">
        <v>55.085500000000003</v>
      </c>
      <c r="F154" s="6">
        <v>9.7299999999999998E-2</v>
      </c>
      <c r="G154" s="6">
        <v>4.53E-2</v>
      </c>
      <c r="H154" s="6">
        <v>0</v>
      </c>
      <c r="I154" s="6">
        <v>1.35E-2</v>
      </c>
      <c r="J154" s="6">
        <v>0</v>
      </c>
      <c r="K154" s="6">
        <v>0.1153</v>
      </c>
      <c r="L154" s="6">
        <v>0.91</v>
      </c>
      <c r="M154" s="6">
        <v>102.4044</v>
      </c>
      <c r="N154" s="6">
        <f t="shared" si="12"/>
        <v>-1.2195047847141804</v>
      </c>
      <c r="O154" s="6">
        <f t="shared" si="13"/>
        <v>-6.9276346967559943E-3</v>
      </c>
      <c r="P154" s="6">
        <f t="shared" si="14"/>
        <v>101.17796758058907</v>
      </c>
      <c r="Q154" s="29">
        <v>2114</v>
      </c>
      <c r="R154" s="30">
        <v>985</v>
      </c>
      <c r="S154" s="30">
        <v>744</v>
      </c>
      <c r="T154" s="30">
        <v>1459</v>
      </c>
      <c r="U154" s="30">
        <v>429</v>
      </c>
      <c r="V154" s="30">
        <v>162</v>
      </c>
      <c r="X154" s="30">
        <v>233</v>
      </c>
      <c r="Z154" s="30">
        <v>4213</v>
      </c>
      <c r="AA154" s="30">
        <v>1184</v>
      </c>
      <c r="AC154" s="30">
        <v>0.3795</v>
      </c>
      <c r="AD154" s="30">
        <v>0.52470000000000006</v>
      </c>
      <c r="AE154" s="30">
        <v>6.6900000000000001E-2</v>
      </c>
      <c r="AF154" s="30">
        <v>0.91080000000000005</v>
      </c>
      <c r="AG154" s="30">
        <v>3.95E-2</v>
      </c>
      <c r="AH154" s="30">
        <v>1.43E-2</v>
      </c>
      <c r="AI154" s="30">
        <v>0</v>
      </c>
      <c r="AJ154" s="30">
        <v>1.9800000000000002E-2</v>
      </c>
      <c r="AK154" s="30">
        <v>0</v>
      </c>
      <c r="AL154" s="30">
        <v>0.3584</v>
      </c>
      <c r="AM154" s="30">
        <v>0.17649999999999999</v>
      </c>
      <c r="AN154" s="31"/>
    </row>
    <row r="155" spans="1:40" x14ac:dyDescent="0.25">
      <c r="A155" t="s">
        <v>714</v>
      </c>
      <c r="B155" s="6">
        <v>2.7627000000000002</v>
      </c>
      <c r="C155" s="6">
        <v>41.957700000000003</v>
      </c>
      <c r="D155" s="6">
        <v>0</v>
      </c>
      <c r="E155" s="6">
        <v>54.778100000000002</v>
      </c>
      <c r="F155" s="6">
        <v>0.14280000000000001</v>
      </c>
      <c r="G155" s="6">
        <v>5.7599999999999998E-2</v>
      </c>
      <c r="H155" s="6">
        <v>0</v>
      </c>
      <c r="I155" s="6">
        <v>1.55E-2</v>
      </c>
      <c r="J155" s="6">
        <v>0.1196</v>
      </c>
      <c r="K155" s="6">
        <v>0</v>
      </c>
      <c r="L155" s="6">
        <v>0.86709999999999998</v>
      </c>
      <c r="M155" s="6">
        <v>100.7012</v>
      </c>
      <c r="N155" s="6">
        <f t="shared" si="12"/>
        <v>-1.1632918544057269</v>
      </c>
      <c r="O155" s="6">
        <f t="shared" si="13"/>
        <v>0</v>
      </c>
      <c r="P155" s="6">
        <f t="shared" si="14"/>
        <v>99.537908145594272</v>
      </c>
      <c r="Q155" s="29">
        <v>2187</v>
      </c>
      <c r="R155" s="30">
        <v>1002</v>
      </c>
      <c r="T155" s="30">
        <v>1447</v>
      </c>
      <c r="U155" s="30">
        <v>424</v>
      </c>
      <c r="V155" s="30">
        <v>161</v>
      </c>
      <c r="X155" s="30">
        <v>230</v>
      </c>
      <c r="Y155" s="30">
        <v>3427</v>
      </c>
      <c r="AA155" s="30">
        <v>1168</v>
      </c>
      <c r="AC155" s="30">
        <v>0.3755</v>
      </c>
      <c r="AD155" s="30">
        <v>0.51529999999999998</v>
      </c>
      <c r="AE155" s="30">
        <v>0</v>
      </c>
      <c r="AF155" s="30">
        <v>0.90820000000000001</v>
      </c>
      <c r="AG155" s="30">
        <v>4.0800000000000003E-2</v>
      </c>
      <c r="AH155" s="30">
        <v>1.4500000000000001E-2</v>
      </c>
      <c r="AI155" s="30">
        <v>0</v>
      </c>
      <c r="AJ155" s="30">
        <v>1.9599999999999999E-2</v>
      </c>
      <c r="AK155" s="30">
        <v>0.29459999999999997</v>
      </c>
      <c r="AL155" s="30">
        <v>-1E-4</v>
      </c>
      <c r="AM155" s="30">
        <v>0.17280000000000001</v>
      </c>
      <c r="AN155" s="31"/>
    </row>
    <row r="156" spans="1:40" x14ac:dyDescent="0.25">
      <c r="A156" t="s">
        <v>718</v>
      </c>
      <c r="B156" s="6">
        <v>2.8285999999999998</v>
      </c>
      <c r="C156" s="6">
        <v>42.252899999999997</v>
      </c>
      <c r="D156" s="6">
        <v>3.1199999999999999E-2</v>
      </c>
      <c r="E156" s="6">
        <v>54.4499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99.562600000000003</v>
      </c>
      <c r="N156" s="6">
        <f t="shared" si="12"/>
        <v>-1.191040409516791</v>
      </c>
      <c r="O156" s="6">
        <f t="shared" si="13"/>
        <v>-7.0404626234132567E-3</v>
      </c>
      <c r="P156" s="6">
        <f t="shared" si="14"/>
        <v>98.364519127859808</v>
      </c>
      <c r="Q156" s="29">
        <v>2256</v>
      </c>
      <c r="R156" s="30">
        <v>973</v>
      </c>
      <c r="S156" s="30">
        <v>726</v>
      </c>
      <c r="T156" s="30">
        <v>1521</v>
      </c>
      <c r="AC156" s="30">
        <v>0.38229999999999997</v>
      </c>
      <c r="AD156" s="30">
        <v>0.51680000000000004</v>
      </c>
      <c r="AE156" s="30">
        <v>6.5699999999999995E-2</v>
      </c>
      <c r="AF156" s="30">
        <v>0.90700000000000003</v>
      </c>
      <c r="AG156" s="30">
        <v>0</v>
      </c>
      <c r="AH156" s="30">
        <v>0</v>
      </c>
      <c r="AI156" s="30">
        <v>0</v>
      </c>
      <c r="AJ156" s="30">
        <v>0</v>
      </c>
      <c r="AK156" s="30">
        <v>0</v>
      </c>
      <c r="AL156" s="30">
        <v>0</v>
      </c>
      <c r="AM156" s="30">
        <v>0</v>
      </c>
      <c r="AN156" s="31"/>
    </row>
    <row r="157" spans="1:40" x14ac:dyDescent="0.25">
      <c r="A157" t="s">
        <v>726</v>
      </c>
      <c r="B157" s="6">
        <v>2.9626999999999999</v>
      </c>
      <c r="C157" s="6">
        <v>42.246899999999997</v>
      </c>
      <c r="D157" s="6">
        <v>3.2000000000000002E-3</v>
      </c>
      <c r="E157" s="6">
        <v>55.377000000000002</v>
      </c>
      <c r="F157" s="6">
        <v>0.1009</v>
      </c>
      <c r="G157" s="6">
        <v>7.9100000000000004E-2</v>
      </c>
      <c r="H157" s="6">
        <v>0</v>
      </c>
      <c r="I157" s="6">
        <v>4.1700000000000001E-2</v>
      </c>
      <c r="J157" s="6">
        <v>2.6599999999999999E-2</v>
      </c>
      <c r="K157" s="6">
        <v>0</v>
      </c>
      <c r="L157" s="6">
        <v>0.86219999999999997</v>
      </c>
      <c r="M157" s="6">
        <v>101.7003</v>
      </c>
      <c r="N157" s="6">
        <f t="shared" si="12"/>
        <v>-1.2475059822086534</v>
      </c>
      <c r="O157" s="6">
        <f t="shared" si="13"/>
        <v>-7.2209873060648808E-4</v>
      </c>
      <c r="P157" s="6">
        <f t="shared" si="14"/>
        <v>100.45207191906074</v>
      </c>
      <c r="Q157" s="29">
        <v>2156</v>
      </c>
      <c r="R157" s="30">
        <v>995</v>
      </c>
      <c r="S157" s="30">
        <v>739</v>
      </c>
      <c r="T157" s="30">
        <v>1490</v>
      </c>
      <c r="U157" s="30">
        <v>433</v>
      </c>
      <c r="V157" s="30">
        <v>163</v>
      </c>
      <c r="X157" s="30">
        <v>203</v>
      </c>
      <c r="Y157" s="30">
        <v>3543</v>
      </c>
      <c r="AA157" s="30">
        <v>1096</v>
      </c>
      <c r="AC157" s="30">
        <v>0.3846</v>
      </c>
      <c r="AD157" s="30">
        <v>0.5171</v>
      </c>
      <c r="AE157" s="30">
        <v>5.8500000000000003E-2</v>
      </c>
      <c r="AF157" s="30">
        <v>0.91279999999999994</v>
      </c>
      <c r="AG157" s="30">
        <v>3.9899999999999998E-2</v>
      </c>
      <c r="AH157" s="30">
        <v>1.4999999999999999E-2</v>
      </c>
      <c r="AI157" s="30">
        <v>0</v>
      </c>
      <c r="AJ157" s="30">
        <v>1.8499999999999999E-2</v>
      </c>
      <c r="AK157" s="30">
        <v>0.29270000000000002</v>
      </c>
      <c r="AL157" s="30">
        <v>0</v>
      </c>
      <c r="AM157" s="30">
        <v>0.1691</v>
      </c>
      <c r="AN157" s="31"/>
    </row>
    <row r="158" spans="1:40" x14ac:dyDescent="0.25">
      <c r="A158" t="s">
        <v>731</v>
      </c>
      <c r="B158" s="6">
        <v>2.9329000000000001</v>
      </c>
      <c r="C158" s="6">
        <v>43.6783</v>
      </c>
      <c r="D158" s="6">
        <v>2.01E-2</v>
      </c>
      <c r="E158" s="6">
        <v>55.3718</v>
      </c>
      <c r="F158" s="6">
        <v>0.1384</v>
      </c>
      <c r="G158" s="6">
        <v>7.8E-2</v>
      </c>
      <c r="H158" s="6">
        <v>0</v>
      </c>
      <c r="I158" s="6">
        <v>4.4600000000000001E-2</v>
      </c>
      <c r="J158" s="6">
        <v>0</v>
      </c>
      <c r="K158" s="6">
        <v>0</v>
      </c>
      <c r="L158" s="6">
        <v>0.8014</v>
      </c>
      <c r="M158" s="6">
        <v>103.0655</v>
      </c>
      <c r="N158" s="6">
        <f t="shared" si="12"/>
        <v>-1.2349580771660176</v>
      </c>
      <c r="O158" s="6">
        <f t="shared" si="13"/>
        <v>-4.535682651622003E-3</v>
      </c>
      <c r="P158" s="6">
        <f t="shared" si="14"/>
        <v>101.82600624018237</v>
      </c>
      <c r="Q158" s="29">
        <v>2206</v>
      </c>
      <c r="R158" s="30">
        <v>989</v>
      </c>
      <c r="S158" s="30">
        <v>763</v>
      </c>
      <c r="T158" s="30">
        <v>1574</v>
      </c>
      <c r="U158" s="30">
        <v>391</v>
      </c>
      <c r="V158" s="30">
        <v>167</v>
      </c>
      <c r="X158" s="30">
        <v>202</v>
      </c>
      <c r="AA158" s="30">
        <v>1258</v>
      </c>
      <c r="AC158" s="30">
        <v>0.3851</v>
      </c>
      <c r="AD158" s="30">
        <v>0.5282</v>
      </c>
      <c r="AE158" s="30">
        <v>6.5500000000000003E-2</v>
      </c>
      <c r="AF158" s="30">
        <v>0.91449999999999998</v>
      </c>
      <c r="AG158" s="30">
        <v>3.8300000000000001E-2</v>
      </c>
      <c r="AH158" s="30">
        <v>1.5299999999999999E-2</v>
      </c>
      <c r="AI158" s="30">
        <v>0</v>
      </c>
      <c r="AJ158" s="30">
        <v>1.8599999999999998E-2</v>
      </c>
      <c r="AK158" s="30">
        <v>0</v>
      </c>
      <c r="AL158" s="30">
        <v>0</v>
      </c>
      <c r="AM158" s="30">
        <v>0.1724</v>
      </c>
      <c r="AN158" s="31"/>
    </row>
    <row r="159" spans="1:40" x14ac:dyDescent="0.25">
      <c r="A159" t="s">
        <v>735</v>
      </c>
      <c r="B159" s="6">
        <v>2.9935999999999998</v>
      </c>
      <c r="C159" s="6">
        <v>43.003100000000003</v>
      </c>
      <c r="D159" s="6">
        <v>0</v>
      </c>
      <c r="E159" s="6">
        <v>55.535499999999999</v>
      </c>
      <c r="F159" s="6">
        <v>0.1426</v>
      </c>
      <c r="G159" s="6">
        <v>3.8699999999999998E-2</v>
      </c>
      <c r="H159" s="6">
        <v>0</v>
      </c>
      <c r="I159" s="6">
        <v>2.6700000000000002E-2</v>
      </c>
      <c r="J159" s="6">
        <v>0</v>
      </c>
      <c r="K159" s="6">
        <v>0</v>
      </c>
      <c r="L159" s="6">
        <v>0.78300000000000003</v>
      </c>
      <c r="M159" s="6">
        <v>102.52330000000001</v>
      </c>
      <c r="N159" s="6">
        <f t="shared" si="12"/>
        <v>-1.2605170649542057</v>
      </c>
      <c r="O159" s="6">
        <f t="shared" si="13"/>
        <v>0</v>
      </c>
      <c r="P159" s="6">
        <f t="shared" si="14"/>
        <v>101.26278293504581</v>
      </c>
      <c r="Q159" s="29">
        <v>2176</v>
      </c>
      <c r="R159" s="30">
        <v>972</v>
      </c>
      <c r="T159" s="30">
        <v>1579</v>
      </c>
      <c r="U159" s="30">
        <v>399</v>
      </c>
      <c r="V159" s="30">
        <v>167</v>
      </c>
      <c r="X159" s="30">
        <v>221</v>
      </c>
      <c r="AA159" s="30">
        <v>1166</v>
      </c>
      <c r="AC159" s="30">
        <v>0.3871</v>
      </c>
      <c r="AD159" s="30">
        <v>0.52280000000000004</v>
      </c>
      <c r="AE159" s="30">
        <v>0</v>
      </c>
      <c r="AF159" s="30">
        <v>0.91569999999999996</v>
      </c>
      <c r="AG159" s="30">
        <v>3.9E-2</v>
      </c>
      <c r="AH159" s="30">
        <v>1.46E-2</v>
      </c>
      <c r="AI159" s="30">
        <v>0</v>
      </c>
      <c r="AJ159" s="30">
        <v>1.9300000000000001E-2</v>
      </c>
      <c r="AK159" s="30">
        <v>-1E-4</v>
      </c>
      <c r="AL159" s="30">
        <v>-1E-4</v>
      </c>
      <c r="AM159" s="30">
        <v>0.1663</v>
      </c>
      <c r="AN159" s="31"/>
    </row>
    <row r="160" spans="1:40" x14ac:dyDescent="0.25">
      <c r="A160" t="s">
        <v>740</v>
      </c>
      <c r="B160" s="6">
        <v>2.5644999999999998</v>
      </c>
      <c r="C160" s="6">
        <v>42.633299999999998</v>
      </c>
      <c r="D160" s="6">
        <v>0</v>
      </c>
      <c r="E160" s="6">
        <v>55.195399999999999</v>
      </c>
      <c r="F160" s="6">
        <v>0.1268</v>
      </c>
      <c r="G160" s="6">
        <v>5.0799999999999998E-2</v>
      </c>
      <c r="H160" s="6">
        <v>0</v>
      </c>
      <c r="I160" s="6">
        <v>3.1699999999999999E-2</v>
      </c>
      <c r="J160" s="6">
        <v>0.1328</v>
      </c>
      <c r="K160" s="6">
        <v>0</v>
      </c>
      <c r="L160" s="6">
        <v>0.88019999999999998</v>
      </c>
      <c r="M160" s="6">
        <v>101.6155</v>
      </c>
      <c r="N160" s="6">
        <f t="shared" si="12"/>
        <v>-1.0798356537530265</v>
      </c>
      <c r="O160" s="6">
        <f t="shared" si="13"/>
        <v>0</v>
      </c>
      <c r="P160" s="6">
        <f t="shared" si="14"/>
        <v>100.53566434624697</v>
      </c>
      <c r="Q160" s="29">
        <v>2193</v>
      </c>
      <c r="R160" s="30">
        <v>1003</v>
      </c>
      <c r="T160" s="30">
        <v>1632</v>
      </c>
      <c r="U160" s="30">
        <v>416</v>
      </c>
      <c r="V160" s="30">
        <v>168</v>
      </c>
      <c r="X160" s="30">
        <v>218</v>
      </c>
      <c r="Y160" s="30">
        <v>3502</v>
      </c>
      <c r="AA160" s="30">
        <v>993</v>
      </c>
      <c r="AC160" s="30">
        <v>0.36520000000000002</v>
      </c>
      <c r="AD160" s="30">
        <v>0.52039999999999997</v>
      </c>
      <c r="AE160" s="30">
        <v>0</v>
      </c>
      <c r="AF160" s="30">
        <v>0.91359999999999997</v>
      </c>
      <c r="AG160" s="30">
        <v>3.9600000000000003E-2</v>
      </c>
      <c r="AH160" s="30">
        <v>1.49E-2</v>
      </c>
      <c r="AI160" s="30">
        <v>0</v>
      </c>
      <c r="AJ160" s="30">
        <v>1.9300000000000001E-2</v>
      </c>
      <c r="AK160" s="30">
        <v>0.30230000000000001</v>
      </c>
      <c r="AL160" s="30">
        <v>-1E-4</v>
      </c>
      <c r="AM160" s="30">
        <v>0.16589999999999999</v>
      </c>
      <c r="AN160" s="31"/>
    </row>
    <row r="161" spans="1:40" x14ac:dyDescent="0.25">
      <c r="A161" t="s">
        <v>748</v>
      </c>
      <c r="B161" s="6">
        <v>2.9582999999999999</v>
      </c>
      <c r="C161" s="6">
        <v>43.816499999999998</v>
      </c>
      <c r="D161" s="6">
        <v>1.4800000000000001E-2</v>
      </c>
      <c r="E161" s="6">
        <v>54.922199999999997</v>
      </c>
      <c r="F161" s="6">
        <v>8.6699999999999999E-2</v>
      </c>
      <c r="G161" s="6">
        <v>1.2999999999999999E-2</v>
      </c>
      <c r="H161" s="6">
        <v>0</v>
      </c>
      <c r="I161" s="6">
        <v>4.0899999999999999E-2</v>
      </c>
      <c r="J161" s="6">
        <v>0.21149999999999999</v>
      </c>
      <c r="K161" s="6">
        <v>0.27879999999999999</v>
      </c>
      <c r="L161" s="6">
        <v>0.8629</v>
      </c>
      <c r="M161" s="6">
        <v>103.2055</v>
      </c>
      <c r="N161" s="6">
        <f t="shared" si="12"/>
        <v>-1.2456532713969892</v>
      </c>
      <c r="O161" s="6">
        <f t="shared" si="13"/>
        <v>-3.3397066290550073E-3</v>
      </c>
      <c r="P161" s="6">
        <f t="shared" si="14"/>
        <v>101.95650702197396</v>
      </c>
      <c r="Q161" s="29">
        <v>2205</v>
      </c>
      <c r="R161" s="30">
        <v>989</v>
      </c>
      <c r="S161" s="30">
        <v>812</v>
      </c>
      <c r="T161" s="30">
        <v>1520</v>
      </c>
      <c r="U161" s="30">
        <v>401</v>
      </c>
      <c r="V161" s="30">
        <v>167</v>
      </c>
      <c r="X161" s="30">
        <v>225</v>
      </c>
      <c r="Y161" s="30">
        <v>3526</v>
      </c>
      <c r="Z161" s="30">
        <v>4193</v>
      </c>
      <c r="AA161" s="30">
        <v>964</v>
      </c>
      <c r="AC161" s="30">
        <v>0.3861</v>
      </c>
      <c r="AD161" s="30">
        <v>0.52929999999999999</v>
      </c>
      <c r="AE161" s="30">
        <v>6.8000000000000005E-2</v>
      </c>
      <c r="AF161" s="30">
        <v>0.90990000000000004</v>
      </c>
      <c r="AG161" s="30">
        <v>3.6999999999999998E-2</v>
      </c>
      <c r="AH161" s="30">
        <v>1.41E-2</v>
      </c>
      <c r="AI161" s="30">
        <v>0</v>
      </c>
      <c r="AJ161" s="30">
        <v>2.0199999999999999E-2</v>
      </c>
      <c r="AK161" s="30">
        <v>0.31330000000000002</v>
      </c>
      <c r="AL161" s="30">
        <v>0.37669999999999998</v>
      </c>
      <c r="AM161" s="30">
        <v>0.16320000000000001</v>
      </c>
      <c r="AN161" s="31"/>
    </row>
    <row r="162" spans="1:40" x14ac:dyDescent="0.25">
      <c r="A162" t="s">
        <v>756</v>
      </c>
      <c r="B162" s="6">
        <v>2.8222999999999998</v>
      </c>
      <c r="C162" s="6">
        <v>43.190800000000003</v>
      </c>
      <c r="D162" s="6">
        <v>0</v>
      </c>
      <c r="E162" s="6">
        <v>55.103999999999999</v>
      </c>
      <c r="F162" s="6">
        <v>0.12640000000000001</v>
      </c>
      <c r="G162" s="6">
        <v>5.0999999999999997E-2</v>
      </c>
      <c r="H162" s="6">
        <v>0</v>
      </c>
      <c r="I162" s="6">
        <v>1.1299999999999999E-2</v>
      </c>
      <c r="J162" s="6">
        <v>0</v>
      </c>
      <c r="K162" s="6">
        <v>3.3000000000000002E-2</v>
      </c>
      <c r="L162" s="6">
        <v>0.90300000000000002</v>
      </c>
      <c r="M162" s="6">
        <v>102.2418</v>
      </c>
      <c r="N162" s="6">
        <f t="shared" ref="N162:N190" si="15">-$B162*15.999/(2*18.998)</f>
        <v>-1.188387664490999</v>
      </c>
      <c r="O162" s="6">
        <f t="shared" ref="O162:O190" si="16">-$D162*15.999/(2*35.45)</f>
        <v>0</v>
      </c>
      <c r="P162" s="6">
        <f t="shared" ref="P162:P190" si="17">M162+N162+O162</f>
        <v>101.05341233550899</v>
      </c>
      <c r="Q162" s="29">
        <v>2139</v>
      </c>
      <c r="R162" s="30">
        <v>994</v>
      </c>
      <c r="T162" s="30">
        <v>1486</v>
      </c>
      <c r="U162" s="30">
        <v>401</v>
      </c>
      <c r="V162" s="30">
        <v>166</v>
      </c>
      <c r="X162" s="30">
        <v>224</v>
      </c>
      <c r="Z162" s="30">
        <v>4697</v>
      </c>
      <c r="AA162" s="30">
        <v>1051</v>
      </c>
      <c r="AC162" s="30">
        <v>0.37640000000000001</v>
      </c>
      <c r="AD162" s="30">
        <v>0.52429999999999999</v>
      </c>
      <c r="AE162" s="30">
        <v>-1E-4</v>
      </c>
      <c r="AF162" s="30">
        <v>0.91039999999999999</v>
      </c>
      <c r="AG162" s="30">
        <v>3.8600000000000002E-2</v>
      </c>
      <c r="AH162" s="30">
        <v>1.47E-2</v>
      </c>
      <c r="AI162" s="30">
        <v>0</v>
      </c>
      <c r="AJ162" s="30">
        <v>1.89E-2</v>
      </c>
      <c r="AK162" s="30">
        <v>-74.607600000000005</v>
      </c>
      <c r="AL162" s="30">
        <v>0.38850000000000001</v>
      </c>
      <c r="AM162" s="30">
        <v>0.1701</v>
      </c>
      <c r="AN162" s="31"/>
    </row>
    <row r="163" spans="1:40" x14ac:dyDescent="0.25">
      <c r="A163" t="s">
        <v>761</v>
      </c>
      <c r="B163" s="6">
        <v>2.7934999999999999</v>
      </c>
      <c r="C163" s="6">
        <v>42.156100000000002</v>
      </c>
      <c r="D163" s="6">
        <v>0</v>
      </c>
      <c r="E163" s="6">
        <v>54.708199999999998</v>
      </c>
      <c r="F163" s="6">
        <v>0.1265</v>
      </c>
      <c r="G163" s="6">
        <v>6.2300000000000001E-2</v>
      </c>
      <c r="H163" s="6">
        <v>0</v>
      </c>
      <c r="I163" s="6">
        <v>0</v>
      </c>
      <c r="J163" s="6">
        <v>1.3299999999999999E-2</v>
      </c>
      <c r="K163" s="6">
        <v>0.23080000000000001</v>
      </c>
      <c r="L163" s="6">
        <v>0.83989999999999998</v>
      </c>
      <c r="M163" s="6">
        <v>100.9306</v>
      </c>
      <c r="N163" s="6">
        <f t="shared" si="15"/>
        <v>-1.1762608300873776</v>
      </c>
      <c r="O163" s="6">
        <f t="shared" si="16"/>
        <v>0</v>
      </c>
      <c r="P163" s="6">
        <f t="shared" si="17"/>
        <v>99.754339169912626</v>
      </c>
      <c r="Q163" s="29">
        <v>2097</v>
      </c>
      <c r="R163" s="30">
        <v>986</v>
      </c>
      <c r="T163" s="30">
        <v>1537</v>
      </c>
      <c r="U163" s="30">
        <v>411</v>
      </c>
      <c r="V163" s="30">
        <v>169</v>
      </c>
      <c r="Y163" s="30">
        <v>3466</v>
      </c>
      <c r="Z163" s="30">
        <v>4215</v>
      </c>
      <c r="AA163" s="30">
        <v>1003</v>
      </c>
      <c r="AC163" s="30">
        <v>0.37340000000000001</v>
      </c>
      <c r="AD163" s="30">
        <v>0.51670000000000005</v>
      </c>
      <c r="AE163" s="30">
        <v>0</v>
      </c>
      <c r="AF163" s="30">
        <v>0.90880000000000005</v>
      </c>
      <c r="AG163" s="30">
        <v>3.9300000000000002E-2</v>
      </c>
      <c r="AH163" s="30">
        <v>1.52E-2</v>
      </c>
      <c r="AI163" s="30">
        <v>0</v>
      </c>
      <c r="AJ163" s="30">
        <v>-1E-4</v>
      </c>
      <c r="AK163" s="30">
        <v>0.28470000000000001</v>
      </c>
      <c r="AL163" s="30">
        <v>0.37269999999999998</v>
      </c>
      <c r="AM163" s="30">
        <v>0.16339999999999999</v>
      </c>
      <c r="AN163" s="31"/>
    </row>
    <row r="164" spans="1:40" x14ac:dyDescent="0.25">
      <c r="A164" t="s">
        <v>765</v>
      </c>
      <c r="B164" s="6">
        <v>2.7237</v>
      </c>
      <c r="C164" s="6">
        <v>43.202399999999997</v>
      </c>
      <c r="D164" s="6">
        <v>0</v>
      </c>
      <c r="E164" s="6">
        <v>54.943899999999999</v>
      </c>
      <c r="F164" s="6">
        <v>0.15229999999999999</v>
      </c>
      <c r="G164" s="6">
        <v>4.9000000000000002E-2</v>
      </c>
      <c r="H164" s="6">
        <v>0</v>
      </c>
      <c r="I164" s="6">
        <v>0</v>
      </c>
      <c r="J164" s="6">
        <v>0</v>
      </c>
      <c r="K164" s="6">
        <v>0</v>
      </c>
      <c r="L164" s="6">
        <v>0.86480000000000001</v>
      </c>
      <c r="M164" s="6">
        <v>101.9361</v>
      </c>
      <c r="N164" s="6">
        <f t="shared" si="15"/>
        <v>-1.1468700994841563</v>
      </c>
      <c r="O164" s="6">
        <f t="shared" si="16"/>
        <v>0</v>
      </c>
      <c r="P164" s="6">
        <f t="shared" si="17"/>
        <v>100.78922990051583</v>
      </c>
      <c r="Q164" s="29">
        <v>2153</v>
      </c>
      <c r="R164" s="30">
        <v>988</v>
      </c>
      <c r="T164" s="30">
        <v>1482</v>
      </c>
      <c r="U164" s="30">
        <v>399</v>
      </c>
      <c r="V164" s="30">
        <v>166</v>
      </c>
      <c r="AA164" s="30">
        <v>1021</v>
      </c>
      <c r="AC164" s="30">
        <v>0.372</v>
      </c>
      <c r="AD164" s="30">
        <v>0.52459999999999996</v>
      </c>
      <c r="AE164" s="30">
        <v>0</v>
      </c>
      <c r="AF164" s="30">
        <v>0.91</v>
      </c>
      <c r="AG164" s="30">
        <v>3.9399999999999998E-2</v>
      </c>
      <c r="AH164" s="30">
        <v>1.47E-2</v>
      </c>
      <c r="AI164" s="30">
        <v>0</v>
      </c>
      <c r="AJ164" s="30">
        <v>0</v>
      </c>
      <c r="AK164" s="30">
        <v>0</v>
      </c>
      <c r="AL164" s="30">
        <v>-1E-4</v>
      </c>
      <c r="AM164" s="30">
        <v>0.1658</v>
      </c>
      <c r="AN164" s="31"/>
    </row>
    <row r="165" spans="1:40" x14ac:dyDescent="0.25">
      <c r="A165" t="s">
        <v>769</v>
      </c>
      <c r="B165" s="6">
        <v>2.7532999999999999</v>
      </c>
      <c r="C165" s="6">
        <v>43.386400000000002</v>
      </c>
      <c r="D165" s="6">
        <v>0</v>
      </c>
      <c r="E165" s="6">
        <v>54.781799999999997</v>
      </c>
      <c r="F165" s="6">
        <v>0.104</v>
      </c>
      <c r="G165" s="6">
        <v>3.1399999999999997E-2</v>
      </c>
      <c r="H165" s="6">
        <v>0</v>
      </c>
      <c r="I165" s="6">
        <v>1.7000000000000001E-2</v>
      </c>
      <c r="J165" s="6">
        <v>0</v>
      </c>
      <c r="K165" s="6">
        <v>9.9000000000000005E-2</v>
      </c>
      <c r="L165" s="6">
        <v>0.78680000000000005</v>
      </c>
      <c r="M165" s="6">
        <v>101.95959999999999</v>
      </c>
      <c r="N165" s="6">
        <f t="shared" si="15"/>
        <v>-1.1593337903989891</v>
      </c>
      <c r="O165" s="6">
        <f t="shared" si="16"/>
        <v>0</v>
      </c>
      <c r="P165" s="6">
        <f t="shared" si="17"/>
        <v>100.80026620960101</v>
      </c>
      <c r="Q165" s="29">
        <v>2171</v>
      </c>
      <c r="R165" s="30">
        <v>978</v>
      </c>
      <c r="T165" s="30">
        <v>1622</v>
      </c>
      <c r="U165" s="30">
        <v>393</v>
      </c>
      <c r="V165" s="30">
        <v>167</v>
      </c>
      <c r="X165" s="30">
        <v>216</v>
      </c>
      <c r="Z165" s="30">
        <v>4558</v>
      </c>
      <c r="AA165" s="30">
        <v>1024</v>
      </c>
      <c r="AC165" s="30">
        <v>0.374</v>
      </c>
      <c r="AD165" s="30">
        <v>0.52559999999999996</v>
      </c>
      <c r="AE165" s="30">
        <v>0</v>
      </c>
      <c r="AF165" s="30">
        <v>0.90969999999999995</v>
      </c>
      <c r="AG165" s="30">
        <v>3.7100000000000001E-2</v>
      </c>
      <c r="AH165" s="30">
        <v>1.4500000000000001E-2</v>
      </c>
      <c r="AI165" s="30">
        <v>0</v>
      </c>
      <c r="AJ165" s="30">
        <v>1.8499999999999999E-2</v>
      </c>
      <c r="AK165" s="30">
        <v>0</v>
      </c>
      <c r="AL165" s="30">
        <v>0.3846</v>
      </c>
      <c r="AM165" s="30">
        <v>0.16020000000000001</v>
      </c>
      <c r="AN165" s="31"/>
    </row>
    <row r="166" spans="1:40" x14ac:dyDescent="0.25">
      <c r="A166" t="s">
        <v>774</v>
      </c>
      <c r="B166" s="6">
        <v>3.1534</v>
      </c>
      <c r="C166" s="6">
        <v>42.580800000000004</v>
      </c>
      <c r="D166" s="6">
        <v>0</v>
      </c>
      <c r="E166" s="6">
        <v>55.396000000000001</v>
      </c>
      <c r="F166" s="6">
        <v>0.17599999999999999</v>
      </c>
      <c r="G166" s="6">
        <v>2.4500000000000001E-2</v>
      </c>
      <c r="H166" s="6">
        <v>0</v>
      </c>
      <c r="I166" s="6">
        <v>7.17E-2</v>
      </c>
      <c r="J166" s="6">
        <v>0</v>
      </c>
      <c r="K166" s="6">
        <v>0</v>
      </c>
      <c r="L166" s="6">
        <v>0.87229999999999996</v>
      </c>
      <c r="M166" s="6">
        <v>102.2748</v>
      </c>
      <c r="N166" s="6">
        <f t="shared" si="15"/>
        <v>-1.3278041530687441</v>
      </c>
      <c r="O166" s="6">
        <f t="shared" si="16"/>
        <v>0</v>
      </c>
      <c r="P166" s="6">
        <f t="shared" si="17"/>
        <v>100.94699584693126</v>
      </c>
      <c r="Q166" s="29">
        <v>2124</v>
      </c>
      <c r="R166" s="30">
        <v>982</v>
      </c>
      <c r="T166" s="30">
        <v>1550</v>
      </c>
      <c r="U166" s="30">
        <v>379</v>
      </c>
      <c r="V166" s="30">
        <v>168</v>
      </c>
      <c r="X166" s="30">
        <v>225</v>
      </c>
      <c r="AA166" s="30">
        <v>1142</v>
      </c>
      <c r="AC166" s="30">
        <v>0.39300000000000002</v>
      </c>
      <c r="AD166" s="30">
        <v>0.51949999999999996</v>
      </c>
      <c r="AE166" s="30">
        <v>-2.0000000000000001E-4</v>
      </c>
      <c r="AF166" s="30">
        <v>0.91349999999999998</v>
      </c>
      <c r="AG166" s="30">
        <v>3.9E-2</v>
      </c>
      <c r="AH166" s="30">
        <v>1.44E-2</v>
      </c>
      <c r="AI166" s="30">
        <v>0</v>
      </c>
      <c r="AJ166" s="30">
        <v>2.1299999999999999E-2</v>
      </c>
      <c r="AK166" s="30">
        <v>-1E-4</v>
      </c>
      <c r="AL166" s="30">
        <v>0</v>
      </c>
      <c r="AM166" s="30">
        <v>0.17199999999999999</v>
      </c>
      <c r="AN166" s="31"/>
    </row>
    <row r="167" spans="1:40" x14ac:dyDescent="0.25">
      <c r="A167" t="s">
        <v>781</v>
      </c>
      <c r="B167" s="6">
        <v>2.8714</v>
      </c>
      <c r="C167" s="6">
        <v>43.837600000000002</v>
      </c>
      <c r="D167" s="6">
        <v>2.3E-3</v>
      </c>
      <c r="E167" s="6">
        <v>55.093000000000004</v>
      </c>
      <c r="F167" s="6">
        <v>0.13</v>
      </c>
      <c r="G167" s="6">
        <v>4.5699999999999998E-2</v>
      </c>
      <c r="H167" s="6">
        <v>0</v>
      </c>
      <c r="I167" s="6">
        <v>3.2399999999999998E-2</v>
      </c>
      <c r="J167" s="6">
        <v>0</v>
      </c>
      <c r="K167" s="6">
        <v>0.19789999999999999</v>
      </c>
      <c r="L167" s="6">
        <v>0.85770000000000002</v>
      </c>
      <c r="M167" s="6">
        <v>103.0681</v>
      </c>
      <c r="N167" s="6">
        <f t="shared" si="15"/>
        <v>-1.2090622328666176</v>
      </c>
      <c r="O167" s="6">
        <f t="shared" si="16"/>
        <v>-5.1900846262341327E-4</v>
      </c>
      <c r="P167" s="6">
        <f t="shared" si="17"/>
        <v>101.85851875867077</v>
      </c>
      <c r="Q167" s="29">
        <v>2048</v>
      </c>
      <c r="R167" s="30">
        <v>971</v>
      </c>
      <c r="S167" s="30">
        <v>685</v>
      </c>
      <c r="T167" s="30">
        <v>1582</v>
      </c>
      <c r="U167" s="30">
        <v>411</v>
      </c>
      <c r="V167" s="30">
        <v>159</v>
      </c>
      <c r="X167" s="30">
        <v>230</v>
      </c>
      <c r="Z167" s="30">
        <v>4605</v>
      </c>
      <c r="AA167" s="30">
        <v>1103</v>
      </c>
      <c r="AC167" s="30">
        <v>0.3755</v>
      </c>
      <c r="AD167" s="30">
        <v>0.5292</v>
      </c>
      <c r="AE167" s="30">
        <v>5.3499999999999999E-2</v>
      </c>
      <c r="AF167" s="30">
        <v>0.9123</v>
      </c>
      <c r="AG167" s="30">
        <v>3.9399999999999998E-2</v>
      </c>
      <c r="AH167" s="30">
        <v>1.41E-2</v>
      </c>
      <c r="AI167" s="30">
        <v>0</v>
      </c>
      <c r="AJ167" s="30">
        <v>2.0199999999999999E-2</v>
      </c>
      <c r="AK167" s="30">
        <v>0</v>
      </c>
      <c r="AL167" s="30">
        <v>0.39979999999999999</v>
      </c>
      <c r="AM167" s="30">
        <v>0.1691</v>
      </c>
      <c r="AN167" s="31"/>
    </row>
    <row r="168" spans="1:40" x14ac:dyDescent="0.25">
      <c r="A168" t="s">
        <v>788</v>
      </c>
      <c r="B168" s="6">
        <v>3.2109000000000001</v>
      </c>
      <c r="C168" s="6">
        <v>43.037399999999998</v>
      </c>
      <c r="D168" s="6">
        <v>5.0000000000000001E-3</v>
      </c>
      <c r="E168" s="6">
        <v>55.590699999999998</v>
      </c>
      <c r="F168" s="6">
        <v>0.1022</v>
      </c>
      <c r="G168" s="6">
        <v>2.6499999999999999E-2</v>
      </c>
      <c r="H168" s="6">
        <v>0</v>
      </c>
      <c r="I168" s="6">
        <v>2.0899999999999998E-2</v>
      </c>
      <c r="J168" s="6">
        <v>0</v>
      </c>
      <c r="K168" s="6">
        <v>0</v>
      </c>
      <c r="L168" s="6">
        <v>0.83750000000000002</v>
      </c>
      <c r="M168" s="6">
        <v>102.8312</v>
      </c>
      <c r="N168" s="6">
        <f t="shared" si="15"/>
        <v>-1.3520157148120855</v>
      </c>
      <c r="O168" s="6">
        <f t="shared" si="16"/>
        <v>-1.1282792665726375E-3</v>
      </c>
      <c r="P168" s="6">
        <f t="shared" si="17"/>
        <v>101.47805600592135</v>
      </c>
      <c r="Q168" s="29">
        <v>2208</v>
      </c>
      <c r="R168" s="30">
        <v>975</v>
      </c>
      <c r="S168" s="30">
        <v>787</v>
      </c>
      <c r="T168" s="30">
        <v>1452</v>
      </c>
      <c r="U168" s="30">
        <v>431</v>
      </c>
      <c r="V168" s="30">
        <v>163</v>
      </c>
      <c r="X168" s="30">
        <v>219</v>
      </c>
      <c r="Y168" s="30" t="s">
        <v>116</v>
      </c>
      <c r="AA168" s="30">
        <v>1138</v>
      </c>
      <c r="AC168" s="30">
        <v>0.39929999999999999</v>
      </c>
      <c r="AD168" s="30">
        <v>0.5232</v>
      </c>
      <c r="AE168" s="30">
        <v>6.3200000000000006E-2</v>
      </c>
      <c r="AF168" s="30">
        <v>0.91469999999999996</v>
      </c>
      <c r="AG168" s="30">
        <v>3.9899999999999998E-2</v>
      </c>
      <c r="AH168" s="30">
        <v>1.41E-2</v>
      </c>
      <c r="AI168" s="30">
        <v>0</v>
      </c>
      <c r="AJ168" s="30">
        <v>1.89E-2</v>
      </c>
      <c r="AK168" s="30">
        <v>0</v>
      </c>
      <c r="AL168" s="30">
        <v>0</v>
      </c>
      <c r="AM168" s="30">
        <v>0.16919999999999999</v>
      </c>
      <c r="AN168" s="31"/>
    </row>
    <row r="169" spans="1:40" x14ac:dyDescent="0.25">
      <c r="A169" t="s">
        <v>793</v>
      </c>
      <c r="B169" s="6">
        <v>3.2101999999999999</v>
      </c>
      <c r="C169" s="6">
        <v>41.901200000000003</v>
      </c>
      <c r="D169" s="6">
        <v>2.9000000000000001E-2</v>
      </c>
      <c r="E169" s="6">
        <v>55.650799999999997</v>
      </c>
      <c r="F169" s="6">
        <v>0.1149</v>
      </c>
      <c r="G169" s="6">
        <v>1.83E-2</v>
      </c>
      <c r="H169" s="6">
        <v>0</v>
      </c>
      <c r="I169" s="6">
        <v>1.6199999999999999E-2</v>
      </c>
      <c r="J169" s="6">
        <v>0</v>
      </c>
      <c r="K169" s="6">
        <v>0</v>
      </c>
      <c r="L169" s="6">
        <v>0.76970000000000005</v>
      </c>
      <c r="M169" s="6">
        <v>101.71040000000001</v>
      </c>
      <c r="N169" s="6">
        <f t="shared" si="15"/>
        <v>-1.3517209653647753</v>
      </c>
      <c r="O169" s="6">
        <f t="shared" si="16"/>
        <v>-6.5440197461212974E-3</v>
      </c>
      <c r="P169" s="6">
        <f t="shared" si="17"/>
        <v>100.35213501488911</v>
      </c>
      <c r="Q169" s="29">
        <v>2109</v>
      </c>
      <c r="R169" s="30">
        <v>1014</v>
      </c>
      <c r="S169" s="30">
        <v>757</v>
      </c>
      <c r="T169" s="30">
        <v>1442</v>
      </c>
      <c r="U169" s="30">
        <v>395</v>
      </c>
      <c r="V169" s="30">
        <v>167</v>
      </c>
      <c r="X169" s="30">
        <v>210</v>
      </c>
      <c r="AA169" s="30">
        <v>1106</v>
      </c>
      <c r="AC169" s="30">
        <v>0.3957</v>
      </c>
      <c r="AD169" s="30">
        <v>0.51500000000000001</v>
      </c>
      <c r="AE169" s="30">
        <v>6.7400000000000002E-2</v>
      </c>
      <c r="AF169" s="30">
        <v>0.91500000000000004</v>
      </c>
      <c r="AG169" s="30">
        <v>3.7699999999999997E-2</v>
      </c>
      <c r="AH169" s="30">
        <v>1.4200000000000001E-2</v>
      </c>
      <c r="AI169" s="30">
        <v>0</v>
      </c>
      <c r="AJ169" s="30">
        <v>1.7999999999999999E-2</v>
      </c>
      <c r="AK169" s="30">
        <v>0</v>
      </c>
      <c r="AL169" s="30">
        <v>-1E-4</v>
      </c>
      <c r="AM169" s="30">
        <v>0.16259999999999999</v>
      </c>
      <c r="AN169" s="31"/>
    </row>
    <row r="170" spans="1:40" x14ac:dyDescent="0.25">
      <c r="A170" t="s">
        <v>797</v>
      </c>
      <c r="B170" s="6">
        <v>3.0228000000000002</v>
      </c>
      <c r="C170" s="6">
        <v>42.053699999999999</v>
      </c>
      <c r="D170" s="6">
        <v>8.9999999999999998E-4</v>
      </c>
      <c r="E170" s="6">
        <v>55.4193</v>
      </c>
      <c r="F170" s="6">
        <v>0.1114</v>
      </c>
      <c r="G170" s="6">
        <v>4.1399999999999999E-2</v>
      </c>
      <c r="H170" s="6">
        <v>0</v>
      </c>
      <c r="I170" s="6">
        <v>3.1300000000000001E-2</v>
      </c>
      <c r="J170" s="6">
        <v>0.21260000000000001</v>
      </c>
      <c r="K170" s="6">
        <v>6.59E-2</v>
      </c>
      <c r="L170" s="6">
        <v>0.80530000000000002</v>
      </c>
      <c r="M170" s="6">
        <v>101.7647</v>
      </c>
      <c r="N170" s="6">
        <f t="shared" si="15"/>
        <v>-1.2728123276134331</v>
      </c>
      <c r="O170" s="6">
        <f t="shared" si="16"/>
        <v>-2.0309026798307473E-4</v>
      </c>
      <c r="P170" s="6">
        <f t="shared" si="17"/>
        <v>100.49168458211858</v>
      </c>
      <c r="Q170" s="29">
        <v>2195</v>
      </c>
      <c r="R170" s="30">
        <v>955</v>
      </c>
      <c r="S170" s="30">
        <v>738</v>
      </c>
      <c r="T170" s="30">
        <v>1436</v>
      </c>
      <c r="U170" s="30">
        <v>402</v>
      </c>
      <c r="V170" s="30">
        <v>171</v>
      </c>
      <c r="X170" s="30">
        <v>201</v>
      </c>
      <c r="Y170" s="30">
        <v>3913</v>
      </c>
      <c r="Z170" s="30">
        <v>4827</v>
      </c>
      <c r="AA170" s="30">
        <v>1121</v>
      </c>
      <c r="AC170" s="30">
        <v>0.38950000000000001</v>
      </c>
      <c r="AD170" s="30">
        <v>0.51539999999999997</v>
      </c>
      <c r="AE170" s="30">
        <v>5.7700000000000001E-2</v>
      </c>
      <c r="AF170" s="30">
        <v>0.91310000000000002</v>
      </c>
      <c r="AG170" s="30">
        <v>3.7999999999999999E-2</v>
      </c>
      <c r="AH170" s="30">
        <v>1.49E-2</v>
      </c>
      <c r="AI170" s="30">
        <v>0</v>
      </c>
      <c r="AJ170" s="30">
        <v>1.7999999999999999E-2</v>
      </c>
      <c r="AK170" s="30">
        <v>0.34379999999999999</v>
      </c>
      <c r="AL170" s="30">
        <v>0.40300000000000002</v>
      </c>
      <c r="AM170" s="30">
        <v>0.1661</v>
      </c>
      <c r="AN170" s="31"/>
    </row>
    <row r="171" spans="1:40" x14ac:dyDescent="0.25">
      <c r="A171" t="s">
        <v>801</v>
      </c>
      <c r="B171" s="6">
        <v>3.0714000000000001</v>
      </c>
      <c r="C171" s="6">
        <v>41.8401</v>
      </c>
      <c r="D171" s="6">
        <v>1.5800000000000002E-2</v>
      </c>
      <c r="E171" s="6">
        <v>54.735799999999998</v>
      </c>
      <c r="F171" s="6">
        <v>0.10589999999999999</v>
      </c>
      <c r="G171" s="6">
        <v>3.6200000000000003E-2</v>
      </c>
      <c r="H171" s="6">
        <v>0</v>
      </c>
      <c r="I171" s="6">
        <v>1.26E-2</v>
      </c>
      <c r="J171" s="6">
        <v>0</v>
      </c>
      <c r="K171" s="6">
        <v>0.2636</v>
      </c>
      <c r="L171" s="6">
        <v>0.84809999999999997</v>
      </c>
      <c r="M171" s="6">
        <v>100.92959999999999</v>
      </c>
      <c r="N171" s="6">
        <f t="shared" si="15"/>
        <v>-1.2932763606695443</v>
      </c>
      <c r="O171" s="6">
        <f t="shared" si="16"/>
        <v>-3.5653624823695344E-3</v>
      </c>
      <c r="P171" s="6">
        <f t="shared" si="17"/>
        <v>99.63275827684808</v>
      </c>
      <c r="Q171" s="29">
        <v>2172</v>
      </c>
      <c r="R171" s="30">
        <v>991</v>
      </c>
      <c r="S171" s="30">
        <v>728</v>
      </c>
      <c r="T171" s="30">
        <v>1574</v>
      </c>
      <c r="U171" s="30">
        <v>434</v>
      </c>
      <c r="V171" s="30">
        <v>165</v>
      </c>
      <c r="X171" s="30">
        <v>220</v>
      </c>
      <c r="Z171" s="30">
        <v>4870</v>
      </c>
      <c r="AA171" s="30">
        <v>998</v>
      </c>
      <c r="AC171" s="30">
        <v>0.39040000000000002</v>
      </c>
      <c r="AD171" s="30">
        <v>0.51400000000000001</v>
      </c>
      <c r="AE171" s="30">
        <v>6.1400000000000003E-2</v>
      </c>
      <c r="AF171" s="30">
        <v>0.90859999999999996</v>
      </c>
      <c r="AG171" s="30">
        <v>4.02E-2</v>
      </c>
      <c r="AH171" s="30">
        <v>1.44E-2</v>
      </c>
      <c r="AI171" s="30">
        <v>0</v>
      </c>
      <c r="AJ171" s="30">
        <v>1.8700000000000001E-2</v>
      </c>
      <c r="AK171" s="30">
        <v>-1E-4</v>
      </c>
      <c r="AL171" s="30">
        <v>0.4279</v>
      </c>
      <c r="AM171" s="30">
        <v>0.1638</v>
      </c>
      <c r="AN171" s="31"/>
    </row>
    <row r="172" spans="1:40" x14ac:dyDescent="0.25">
      <c r="A172" t="s">
        <v>803</v>
      </c>
      <c r="B172" s="6">
        <v>3.0680000000000001</v>
      </c>
      <c r="C172" s="6">
        <v>42.1327</v>
      </c>
      <c r="D172" s="6">
        <v>1.6299999999999999E-2</v>
      </c>
      <c r="E172" s="6">
        <v>55.009500000000003</v>
      </c>
      <c r="F172" s="6">
        <v>0.1366</v>
      </c>
      <c r="G172" s="6">
        <v>5.0200000000000002E-2</v>
      </c>
      <c r="H172" s="6">
        <v>0</v>
      </c>
      <c r="I172" s="6">
        <v>0</v>
      </c>
      <c r="J172" s="6">
        <v>6.6400000000000001E-2</v>
      </c>
      <c r="K172" s="6">
        <v>0</v>
      </c>
      <c r="L172" s="6">
        <v>0.82479999999999998</v>
      </c>
      <c r="M172" s="6">
        <v>101.3045</v>
      </c>
      <c r="N172" s="6">
        <f t="shared" si="15"/>
        <v>-1.2918447204968944</v>
      </c>
      <c r="O172" s="6">
        <f t="shared" si="16"/>
        <v>-3.6781904090267981E-3</v>
      </c>
      <c r="P172" s="6">
        <f t="shared" si="17"/>
        <v>100.00897708909407</v>
      </c>
      <c r="Q172" s="29">
        <v>2222</v>
      </c>
      <c r="R172" s="30">
        <v>987</v>
      </c>
      <c r="S172" s="30">
        <v>662</v>
      </c>
      <c r="T172" s="30">
        <v>1580</v>
      </c>
      <c r="U172" s="30">
        <v>393</v>
      </c>
      <c r="V172" s="30">
        <v>164</v>
      </c>
      <c r="Y172" s="30">
        <v>3384</v>
      </c>
      <c r="AA172" s="30">
        <v>1092</v>
      </c>
      <c r="AC172" s="30">
        <v>0.39279999999999998</v>
      </c>
      <c r="AD172" s="30">
        <v>0.51649999999999996</v>
      </c>
      <c r="AE172" s="30">
        <v>5.6099999999999997E-2</v>
      </c>
      <c r="AF172" s="30">
        <v>0.91169999999999995</v>
      </c>
      <c r="AG172" s="30">
        <v>3.8399999999999997E-2</v>
      </c>
      <c r="AH172" s="30">
        <v>1.46E-2</v>
      </c>
      <c r="AI172" s="30">
        <v>0</v>
      </c>
      <c r="AJ172" s="30">
        <v>0</v>
      </c>
      <c r="AK172" s="30">
        <v>0.28449999999999998</v>
      </c>
      <c r="AL172" s="30">
        <v>0</v>
      </c>
      <c r="AM172" s="30">
        <v>0.16619999999999999</v>
      </c>
      <c r="AN172" s="31"/>
    </row>
    <row r="173" spans="1:40" x14ac:dyDescent="0.25">
      <c r="A173" t="s">
        <v>806</v>
      </c>
      <c r="B173" s="6">
        <v>3.0472999999999999</v>
      </c>
      <c r="C173" s="6">
        <v>42.863300000000002</v>
      </c>
      <c r="D173" s="6">
        <v>2.35E-2</v>
      </c>
      <c r="E173" s="6">
        <v>54.953800000000001</v>
      </c>
      <c r="F173" s="6">
        <v>9.9900000000000003E-2</v>
      </c>
      <c r="G173" s="6">
        <v>2.4899999999999999E-2</v>
      </c>
      <c r="H173" s="6">
        <v>0</v>
      </c>
      <c r="I173" s="6">
        <v>3.78E-2</v>
      </c>
      <c r="J173" s="6">
        <v>0</v>
      </c>
      <c r="K173" s="6">
        <v>0.2802</v>
      </c>
      <c r="L173" s="6">
        <v>0.9012</v>
      </c>
      <c r="M173" s="6">
        <v>102.232</v>
      </c>
      <c r="N173" s="6">
        <f t="shared" si="15"/>
        <v>-1.2831285582692915</v>
      </c>
      <c r="O173" s="6">
        <f t="shared" si="16"/>
        <v>-5.3029125528913958E-3</v>
      </c>
      <c r="P173" s="6">
        <f t="shared" si="17"/>
        <v>100.94356852917781</v>
      </c>
      <c r="Q173" s="29">
        <v>2205</v>
      </c>
      <c r="R173" s="30">
        <v>973</v>
      </c>
      <c r="S173" s="30">
        <v>706</v>
      </c>
      <c r="T173" s="30">
        <v>1497</v>
      </c>
      <c r="U173" s="30">
        <v>386</v>
      </c>
      <c r="V173" s="30">
        <v>170</v>
      </c>
      <c r="X173" s="30">
        <v>223</v>
      </c>
      <c r="Z173" s="30">
        <v>4739</v>
      </c>
      <c r="AA173" s="30">
        <v>1099</v>
      </c>
      <c r="AC173" s="30">
        <v>0.39069999999999999</v>
      </c>
      <c r="AD173" s="30">
        <v>0.52200000000000002</v>
      </c>
      <c r="AE173" s="30">
        <v>6.1899999999999997E-2</v>
      </c>
      <c r="AF173" s="30">
        <v>0.9103</v>
      </c>
      <c r="AG173" s="30">
        <v>3.6400000000000002E-2</v>
      </c>
      <c r="AH173" s="30">
        <v>1.46E-2</v>
      </c>
      <c r="AI173" s="30">
        <v>0</v>
      </c>
      <c r="AJ173" s="30">
        <v>1.9900000000000001E-2</v>
      </c>
      <c r="AK173" s="30">
        <v>-2.9999999999999997E-4</v>
      </c>
      <c r="AL173" s="30">
        <v>0.41930000000000001</v>
      </c>
      <c r="AM173" s="30">
        <v>0.1721</v>
      </c>
      <c r="AN173" s="31"/>
    </row>
    <row r="174" spans="1:40" x14ac:dyDescent="0.25">
      <c r="A174" t="s">
        <v>811</v>
      </c>
      <c r="B174" s="6">
        <v>3.3003999999999998</v>
      </c>
      <c r="C174" s="6">
        <v>42.661499999999997</v>
      </c>
      <c r="D174" s="6">
        <v>3.7000000000000002E-3</v>
      </c>
      <c r="E174" s="6">
        <v>54.991</v>
      </c>
      <c r="F174" s="6">
        <v>0.1361</v>
      </c>
      <c r="G174" s="6">
        <v>1.7100000000000001E-2</v>
      </c>
      <c r="H174" s="6">
        <v>0</v>
      </c>
      <c r="I174" s="6">
        <v>9.0499999999999997E-2</v>
      </c>
      <c r="J174" s="6">
        <v>7.9699999999999993E-2</v>
      </c>
      <c r="K174" s="6">
        <v>8.2400000000000001E-2</v>
      </c>
      <c r="L174" s="6">
        <v>0.88780000000000003</v>
      </c>
      <c r="M174" s="6">
        <v>102.25020000000001</v>
      </c>
      <c r="N174" s="6">
        <f t="shared" si="15"/>
        <v>-1.389701537003895</v>
      </c>
      <c r="O174" s="6">
        <f t="shared" si="16"/>
        <v>-8.3492665726375183E-4</v>
      </c>
      <c r="P174" s="6">
        <f t="shared" si="17"/>
        <v>100.85966353633884</v>
      </c>
      <c r="Q174" s="29">
        <v>2130</v>
      </c>
      <c r="R174" s="30">
        <v>983</v>
      </c>
      <c r="S174" s="30">
        <v>784</v>
      </c>
      <c r="T174" s="30">
        <v>1453</v>
      </c>
      <c r="U174" s="30">
        <v>381</v>
      </c>
      <c r="V174" s="30">
        <v>166</v>
      </c>
      <c r="X174" s="30">
        <v>198</v>
      </c>
      <c r="Y174" s="30">
        <v>3425</v>
      </c>
      <c r="Z174" s="30">
        <v>4601</v>
      </c>
      <c r="AA174" s="30">
        <v>984</v>
      </c>
      <c r="AC174" s="30">
        <v>0.4007</v>
      </c>
      <c r="AD174" s="30">
        <v>0.52049999999999996</v>
      </c>
      <c r="AE174" s="30">
        <v>6.2600000000000003E-2</v>
      </c>
      <c r="AF174" s="30">
        <v>0.90990000000000004</v>
      </c>
      <c r="AG174" s="30">
        <v>3.7499999999999999E-2</v>
      </c>
      <c r="AH174" s="30">
        <v>1.41E-2</v>
      </c>
      <c r="AI174" s="30">
        <v>0</v>
      </c>
      <c r="AJ174" s="30">
        <v>0.02</v>
      </c>
      <c r="AK174" s="30">
        <v>0.28960000000000002</v>
      </c>
      <c r="AL174" s="30">
        <v>0.38619999999999999</v>
      </c>
      <c r="AM174" s="30">
        <v>0.16619999999999999</v>
      </c>
      <c r="AN174" s="31"/>
    </row>
    <row r="175" spans="1:40" x14ac:dyDescent="0.25">
      <c r="A175" t="s">
        <v>817</v>
      </c>
      <c r="B175" s="6">
        <v>3.0488</v>
      </c>
      <c r="C175" s="6">
        <v>42.008099999999999</v>
      </c>
      <c r="D175" s="6">
        <v>0</v>
      </c>
      <c r="E175" s="6">
        <v>55.410299999999999</v>
      </c>
      <c r="F175" s="6">
        <v>0.1061</v>
      </c>
      <c r="G175" s="6">
        <v>3.3799999999999997E-2</v>
      </c>
      <c r="H175" s="6">
        <v>0</v>
      </c>
      <c r="I175" s="6">
        <v>4.0899999999999999E-2</v>
      </c>
      <c r="J175" s="6">
        <v>0.1191</v>
      </c>
      <c r="K175" s="6">
        <v>6.5600000000000006E-2</v>
      </c>
      <c r="L175" s="6">
        <v>0.91549999999999998</v>
      </c>
      <c r="M175" s="6">
        <v>101.74809999999999</v>
      </c>
      <c r="N175" s="6">
        <f t="shared" si="15"/>
        <v>-1.2837601642278136</v>
      </c>
      <c r="O175" s="6">
        <f t="shared" si="16"/>
        <v>0</v>
      </c>
      <c r="P175" s="6">
        <f t="shared" si="17"/>
        <v>100.46433983577218</v>
      </c>
      <c r="Q175" s="29">
        <v>2168</v>
      </c>
      <c r="R175" s="30">
        <v>992</v>
      </c>
      <c r="T175" s="30">
        <v>1582</v>
      </c>
      <c r="U175" s="30">
        <v>404</v>
      </c>
      <c r="V175" s="30">
        <v>162</v>
      </c>
      <c r="X175" s="30">
        <v>194</v>
      </c>
      <c r="Y175" s="30">
        <v>3204</v>
      </c>
      <c r="Z175" s="30">
        <v>4850</v>
      </c>
      <c r="AA175" s="30">
        <v>945</v>
      </c>
      <c r="AC175" s="30">
        <v>0.38969999999999999</v>
      </c>
      <c r="AD175" s="30">
        <v>0.51559999999999995</v>
      </c>
      <c r="AE175" s="30">
        <v>-1E-4</v>
      </c>
      <c r="AF175" s="30">
        <v>0.91469999999999996</v>
      </c>
      <c r="AG175" s="30">
        <v>3.7900000000000003E-2</v>
      </c>
      <c r="AH175" s="30">
        <v>1.41E-2</v>
      </c>
      <c r="AI175" s="30">
        <v>0</v>
      </c>
      <c r="AJ175" s="30">
        <v>1.78E-2</v>
      </c>
      <c r="AK175" s="30">
        <v>0.27660000000000001</v>
      </c>
      <c r="AL175" s="30">
        <v>0.40489999999999998</v>
      </c>
      <c r="AM175" s="30">
        <v>0.16650000000000001</v>
      </c>
      <c r="AN175" s="31"/>
    </row>
    <row r="176" spans="1:40" x14ac:dyDescent="0.25">
      <c r="A176" t="s">
        <v>820</v>
      </c>
      <c r="B176" s="6">
        <v>3.5444</v>
      </c>
      <c r="C176" s="6">
        <v>44.003100000000003</v>
      </c>
      <c r="D176" s="6">
        <v>0</v>
      </c>
      <c r="E176" s="6">
        <v>56.294600000000003</v>
      </c>
      <c r="F176" s="6">
        <v>9.3200000000000005E-2</v>
      </c>
      <c r="G176" s="6">
        <v>3.49E-2</v>
      </c>
      <c r="H176" s="6">
        <v>0</v>
      </c>
      <c r="I176" s="6">
        <v>2.9700000000000001E-2</v>
      </c>
      <c r="J176" s="6">
        <v>7.9799999999999996E-2</v>
      </c>
      <c r="K176" s="6">
        <v>4.9500000000000002E-2</v>
      </c>
      <c r="L176" s="6">
        <v>0.92569999999999997</v>
      </c>
      <c r="M176" s="6">
        <v>105.05500000000001</v>
      </c>
      <c r="N176" s="6">
        <f t="shared" si="15"/>
        <v>-1.4924427729234657</v>
      </c>
      <c r="O176" s="6">
        <f t="shared" si="16"/>
        <v>0</v>
      </c>
      <c r="P176" s="6">
        <f t="shared" si="17"/>
        <v>103.56255722707654</v>
      </c>
      <c r="Q176" s="29">
        <v>2073</v>
      </c>
      <c r="R176" s="30">
        <v>981</v>
      </c>
      <c r="T176" s="30">
        <v>1700</v>
      </c>
      <c r="U176" s="30">
        <v>421</v>
      </c>
      <c r="V176" s="30">
        <v>163</v>
      </c>
      <c r="X176" s="30">
        <v>211</v>
      </c>
      <c r="Y176" s="30">
        <v>3808</v>
      </c>
      <c r="Z176" s="30">
        <v>4960</v>
      </c>
      <c r="AA176" s="30">
        <v>1024</v>
      </c>
      <c r="AC176" s="30">
        <v>0.41070000000000001</v>
      </c>
      <c r="AD176" s="30">
        <v>0.53059999999999996</v>
      </c>
      <c r="AE176" s="30">
        <v>-1E-4</v>
      </c>
      <c r="AF176" s="30">
        <v>0.92290000000000005</v>
      </c>
      <c r="AG176" s="30">
        <v>3.8699999999999998E-2</v>
      </c>
      <c r="AH176" s="30">
        <v>1.4200000000000001E-2</v>
      </c>
      <c r="AI176" s="30">
        <v>0</v>
      </c>
      <c r="AJ176" s="30">
        <v>1.8700000000000001E-2</v>
      </c>
      <c r="AK176" s="30">
        <v>0.32090000000000002</v>
      </c>
      <c r="AL176" s="30">
        <v>0.4123</v>
      </c>
      <c r="AM176" s="30">
        <v>0.17069999999999999</v>
      </c>
      <c r="AN176" s="31"/>
    </row>
    <row r="177" spans="1:40" x14ac:dyDescent="0.25">
      <c r="A177" t="s">
        <v>825</v>
      </c>
      <c r="B177" s="6">
        <v>3.0097</v>
      </c>
      <c r="C177" s="6">
        <v>43.539000000000001</v>
      </c>
      <c r="D177" s="6">
        <v>3.3500000000000002E-2</v>
      </c>
      <c r="E177" s="6">
        <v>54.505000000000003</v>
      </c>
      <c r="F177" s="6">
        <v>0.12640000000000001</v>
      </c>
      <c r="G177" s="6">
        <v>2.35E-2</v>
      </c>
      <c r="H177" s="6">
        <v>0</v>
      </c>
      <c r="I177" s="6">
        <v>1.7999999999999999E-2</v>
      </c>
      <c r="J177" s="6">
        <v>5.3199999999999997E-2</v>
      </c>
      <c r="K177" s="6">
        <v>0.3296</v>
      </c>
      <c r="L177" s="6">
        <v>0.79339999999999999</v>
      </c>
      <c r="M177" s="6">
        <v>102.4314</v>
      </c>
      <c r="N177" s="6">
        <f t="shared" si="15"/>
        <v>-1.2672963022423414</v>
      </c>
      <c r="O177" s="6">
        <f t="shared" si="16"/>
        <v>-7.5594710860366707E-3</v>
      </c>
      <c r="P177" s="6">
        <f t="shared" si="17"/>
        <v>101.15654422667161</v>
      </c>
      <c r="Q177" s="29">
        <v>2147</v>
      </c>
      <c r="R177" s="30">
        <v>984</v>
      </c>
      <c r="S177" s="30">
        <v>715</v>
      </c>
      <c r="T177" s="30">
        <v>1426</v>
      </c>
      <c r="U177" s="30">
        <v>420</v>
      </c>
      <c r="V177" s="30">
        <v>170</v>
      </c>
      <c r="X177" s="30">
        <v>214</v>
      </c>
      <c r="Y177" s="30">
        <v>3659</v>
      </c>
      <c r="Z177" s="30">
        <v>4164</v>
      </c>
      <c r="AA177" s="30">
        <v>1002</v>
      </c>
      <c r="AC177" s="30">
        <v>0.3861</v>
      </c>
      <c r="AD177" s="30">
        <v>0.52680000000000005</v>
      </c>
      <c r="AE177" s="30">
        <v>6.5500000000000003E-2</v>
      </c>
      <c r="AF177" s="30">
        <v>0.90490000000000004</v>
      </c>
      <c r="AG177" s="30">
        <v>0.04</v>
      </c>
      <c r="AH177" s="30">
        <v>1.46E-2</v>
      </c>
      <c r="AI177" s="30">
        <v>0</v>
      </c>
      <c r="AJ177" s="30">
        <v>1.84E-2</v>
      </c>
      <c r="AK177" s="30">
        <v>0.30559999999999998</v>
      </c>
      <c r="AL177" s="30">
        <v>0.38059999999999999</v>
      </c>
      <c r="AM177" s="30">
        <v>0.1598</v>
      </c>
      <c r="AN177" s="31"/>
    </row>
    <row r="178" spans="1:40" x14ac:dyDescent="0.25">
      <c r="A178" t="s">
        <v>830</v>
      </c>
      <c r="B178" s="6">
        <v>2.9329999999999998</v>
      </c>
      <c r="C178" s="6">
        <v>43.637</v>
      </c>
      <c r="D178" s="6">
        <v>0</v>
      </c>
      <c r="E178" s="6">
        <v>55.540799999999997</v>
      </c>
      <c r="F178" s="6">
        <v>8.5500000000000007E-2</v>
      </c>
      <c r="G178" s="6">
        <v>3.5499999999999997E-2</v>
      </c>
      <c r="H178" s="6">
        <v>0</v>
      </c>
      <c r="I178" s="6">
        <v>1.3299999999999999E-2</v>
      </c>
      <c r="J178" s="6">
        <v>6.6100000000000006E-2</v>
      </c>
      <c r="K178" s="6">
        <v>0.19689999999999999</v>
      </c>
      <c r="L178" s="6">
        <v>0.82340000000000002</v>
      </c>
      <c r="M178" s="6">
        <v>103.33159999999999</v>
      </c>
      <c r="N178" s="6">
        <f t="shared" si="15"/>
        <v>-1.2350001842299188</v>
      </c>
      <c r="O178" s="6">
        <f t="shared" si="16"/>
        <v>0</v>
      </c>
      <c r="P178" s="6">
        <f t="shared" si="17"/>
        <v>102.09659981577008</v>
      </c>
      <c r="Q178" s="29">
        <v>2173</v>
      </c>
      <c r="R178" s="30">
        <v>984</v>
      </c>
      <c r="T178" s="30">
        <v>1519</v>
      </c>
      <c r="U178" s="30">
        <v>426</v>
      </c>
      <c r="V178" s="30">
        <v>163</v>
      </c>
      <c r="X178" s="30">
        <v>224</v>
      </c>
      <c r="Y178" s="30">
        <v>3643</v>
      </c>
      <c r="Z178" s="30">
        <v>4295</v>
      </c>
      <c r="AA178" s="30">
        <v>1059</v>
      </c>
      <c r="AC178" s="30">
        <v>0.38369999999999999</v>
      </c>
      <c r="AD178" s="30">
        <v>0.52780000000000005</v>
      </c>
      <c r="AE178" s="30">
        <v>-2.0000000000000001E-4</v>
      </c>
      <c r="AF178" s="30">
        <v>0.91500000000000004</v>
      </c>
      <c r="AG178" s="30">
        <v>3.8800000000000001E-2</v>
      </c>
      <c r="AH178" s="30">
        <v>1.4200000000000001E-2</v>
      </c>
      <c r="AI178" s="30">
        <v>0</v>
      </c>
      <c r="AJ178" s="30">
        <v>1.9099999999999999E-2</v>
      </c>
      <c r="AK178" s="30">
        <v>0.30580000000000002</v>
      </c>
      <c r="AL178" s="30">
        <v>0.37490000000000001</v>
      </c>
      <c r="AM178" s="30">
        <v>0.1643</v>
      </c>
      <c r="AN178" s="31"/>
    </row>
    <row r="179" spans="1:40" x14ac:dyDescent="0.25">
      <c r="A179" t="s">
        <v>834</v>
      </c>
      <c r="B179" s="6">
        <v>2.8651</v>
      </c>
      <c r="C179" s="6">
        <v>42.695099999999996</v>
      </c>
      <c r="D179" s="6">
        <v>0</v>
      </c>
      <c r="E179" s="6">
        <v>55.051400000000001</v>
      </c>
      <c r="F179" s="6">
        <v>0.13669999999999999</v>
      </c>
      <c r="G179" s="6">
        <v>3.5099999999999999E-2</v>
      </c>
      <c r="H179" s="6">
        <v>0</v>
      </c>
      <c r="I179" s="6">
        <v>2.52E-2</v>
      </c>
      <c r="J179" s="6">
        <v>0</v>
      </c>
      <c r="K179" s="6">
        <v>8.2400000000000001E-2</v>
      </c>
      <c r="L179" s="6">
        <v>0.88749999999999996</v>
      </c>
      <c r="M179" s="6">
        <v>101.7783</v>
      </c>
      <c r="N179" s="6">
        <f t="shared" si="15"/>
        <v>-1.2064094878408251</v>
      </c>
      <c r="O179" s="6">
        <f t="shared" si="16"/>
        <v>0</v>
      </c>
      <c r="P179" s="6">
        <f t="shared" si="17"/>
        <v>100.57189051215917</v>
      </c>
      <c r="Q179" s="29">
        <v>2230</v>
      </c>
      <c r="R179" s="30">
        <v>999</v>
      </c>
      <c r="T179" s="30">
        <v>1482</v>
      </c>
      <c r="U179" s="30">
        <v>428</v>
      </c>
      <c r="V179" s="30">
        <v>164</v>
      </c>
      <c r="X179" s="30">
        <v>234</v>
      </c>
      <c r="Z179" s="30">
        <v>5088</v>
      </c>
      <c r="AA179" s="30">
        <v>1228</v>
      </c>
      <c r="AC179" s="30">
        <v>0.38250000000000001</v>
      </c>
      <c r="AD179" s="30">
        <v>0.52090000000000003</v>
      </c>
      <c r="AE179" s="30">
        <v>0</v>
      </c>
      <c r="AF179" s="30">
        <v>0.91090000000000004</v>
      </c>
      <c r="AG179" s="30">
        <v>4.0899999999999999E-2</v>
      </c>
      <c r="AH179" s="30">
        <v>1.43E-2</v>
      </c>
      <c r="AI179" s="30">
        <v>0</v>
      </c>
      <c r="AJ179" s="30">
        <v>2.0299999999999999E-2</v>
      </c>
      <c r="AK179" s="30">
        <v>-1E-4</v>
      </c>
      <c r="AL179" s="30">
        <v>0.4264</v>
      </c>
      <c r="AM179" s="30">
        <v>0.17710000000000001</v>
      </c>
      <c r="AN179" s="31"/>
    </row>
    <row r="180" spans="1:40" x14ac:dyDescent="0.25">
      <c r="A180" t="s">
        <v>838</v>
      </c>
      <c r="B180" s="6">
        <v>3.0625</v>
      </c>
      <c r="C180" s="6">
        <v>43.188899999999997</v>
      </c>
      <c r="D180" s="6">
        <v>0</v>
      </c>
      <c r="E180" s="6">
        <v>56.023899999999998</v>
      </c>
      <c r="F180" s="6">
        <v>0.1343</v>
      </c>
      <c r="G180" s="6">
        <v>4.2900000000000001E-2</v>
      </c>
      <c r="H180" s="6">
        <v>0</v>
      </c>
      <c r="I180" s="6">
        <v>4.0599999999999997E-2</v>
      </c>
      <c r="J180" s="6">
        <v>0.15870000000000001</v>
      </c>
      <c r="K180" s="6">
        <v>6.5600000000000006E-2</v>
      </c>
      <c r="L180" s="6">
        <v>0.91930000000000001</v>
      </c>
      <c r="M180" s="6">
        <v>103.6369</v>
      </c>
      <c r="N180" s="6">
        <f t="shared" si="15"/>
        <v>-1.2895288319823139</v>
      </c>
      <c r="O180" s="6">
        <f t="shared" si="16"/>
        <v>0</v>
      </c>
      <c r="P180" s="6">
        <f t="shared" si="17"/>
        <v>102.34737116801769</v>
      </c>
      <c r="Q180" s="29">
        <v>2148</v>
      </c>
      <c r="R180" s="30">
        <v>994</v>
      </c>
      <c r="T180" s="30">
        <v>1557</v>
      </c>
      <c r="U180" s="30">
        <v>400</v>
      </c>
      <c r="V180" s="30">
        <v>160</v>
      </c>
      <c r="X180" s="30">
        <v>218</v>
      </c>
      <c r="Y180" s="30">
        <v>3567</v>
      </c>
      <c r="Z180" s="30">
        <v>4672</v>
      </c>
      <c r="AA180" s="30">
        <v>1153</v>
      </c>
      <c r="AC180" s="30">
        <v>0.38950000000000001</v>
      </c>
      <c r="AD180" s="30">
        <v>0.52459999999999996</v>
      </c>
      <c r="AE180" s="30">
        <v>-1E-4</v>
      </c>
      <c r="AF180" s="30">
        <v>0.91910000000000003</v>
      </c>
      <c r="AG180" s="30">
        <v>3.8699999999999998E-2</v>
      </c>
      <c r="AH180" s="30">
        <v>1.4200000000000001E-2</v>
      </c>
      <c r="AI180" s="30">
        <v>0</v>
      </c>
      <c r="AJ180" s="30">
        <v>1.9599999999999999E-2</v>
      </c>
      <c r="AK180" s="30">
        <v>0.31040000000000001</v>
      </c>
      <c r="AL180" s="30">
        <v>0.3901</v>
      </c>
      <c r="AM180" s="30">
        <v>0.17560000000000001</v>
      </c>
      <c r="AN180" s="31"/>
    </row>
    <row r="181" spans="1:40" x14ac:dyDescent="0.25">
      <c r="A181" t="s">
        <v>841</v>
      </c>
      <c r="B181" s="6">
        <v>2.8879999999999999</v>
      </c>
      <c r="C181" s="6">
        <v>43.199300000000001</v>
      </c>
      <c r="D181" s="6">
        <v>0</v>
      </c>
      <c r="E181" s="6">
        <v>55.200200000000002</v>
      </c>
      <c r="F181" s="6">
        <v>0.107</v>
      </c>
      <c r="G181" s="6">
        <v>2.5600000000000001E-2</v>
      </c>
      <c r="H181" s="6">
        <v>0</v>
      </c>
      <c r="I181" s="6">
        <v>0</v>
      </c>
      <c r="J181" s="6">
        <v>0</v>
      </c>
      <c r="K181" s="6">
        <v>0</v>
      </c>
      <c r="L181" s="6">
        <v>0.88239999999999996</v>
      </c>
      <c r="M181" s="6">
        <v>102.30240000000001</v>
      </c>
      <c r="N181" s="6">
        <f t="shared" si="15"/>
        <v>-1.2160520054742603</v>
      </c>
      <c r="O181" s="6">
        <f t="shared" si="16"/>
        <v>0</v>
      </c>
      <c r="P181" s="6">
        <f t="shared" si="17"/>
        <v>101.08634799452575</v>
      </c>
      <c r="Q181" s="29">
        <v>2203</v>
      </c>
      <c r="R181" s="30">
        <v>991</v>
      </c>
      <c r="T181" s="30">
        <v>1558</v>
      </c>
      <c r="U181" s="30">
        <v>435</v>
      </c>
      <c r="V181" s="30">
        <v>169</v>
      </c>
      <c r="AA181" s="30">
        <v>989</v>
      </c>
      <c r="AC181" s="30">
        <v>0.38269999999999998</v>
      </c>
      <c r="AD181" s="30">
        <v>0.52470000000000006</v>
      </c>
      <c r="AE181" s="30">
        <v>0</v>
      </c>
      <c r="AF181" s="30">
        <v>0.91300000000000003</v>
      </c>
      <c r="AG181" s="30">
        <v>4.0300000000000002E-2</v>
      </c>
      <c r="AH181" s="30">
        <v>1.4500000000000001E-2</v>
      </c>
      <c r="AI181" s="30">
        <v>0</v>
      </c>
      <c r="AJ181" s="30">
        <v>-1E-4</v>
      </c>
      <c r="AK181" s="30">
        <v>-1E-4</v>
      </c>
      <c r="AL181" s="30">
        <v>0</v>
      </c>
      <c r="AM181" s="30">
        <v>0.16600000000000001</v>
      </c>
      <c r="AN181" s="31"/>
    </row>
    <row r="182" spans="1:40" x14ac:dyDescent="0.25">
      <c r="A182" t="s">
        <v>845</v>
      </c>
      <c r="B182" s="6">
        <v>3.2233999999999998</v>
      </c>
      <c r="C182" s="6">
        <v>42.751600000000003</v>
      </c>
      <c r="D182" s="6">
        <v>2.98E-2</v>
      </c>
      <c r="E182" s="6">
        <v>55.488999999999997</v>
      </c>
      <c r="F182" s="6">
        <v>0.11799999999999999</v>
      </c>
      <c r="G182" s="6">
        <v>2.5600000000000001E-2</v>
      </c>
      <c r="H182" s="6">
        <v>0</v>
      </c>
      <c r="I182" s="6">
        <v>0</v>
      </c>
      <c r="J182" s="6">
        <v>0.25109999999999999</v>
      </c>
      <c r="K182" s="6">
        <v>0</v>
      </c>
      <c r="L182" s="6">
        <v>0.88400000000000001</v>
      </c>
      <c r="M182" s="6">
        <v>102.7726</v>
      </c>
      <c r="N182" s="6">
        <f t="shared" si="15"/>
        <v>-1.3572790977997684</v>
      </c>
      <c r="O182" s="6">
        <f t="shared" si="16"/>
        <v>-6.7245444287729198E-3</v>
      </c>
      <c r="P182" s="6">
        <f t="shared" si="17"/>
        <v>101.40859635777144</v>
      </c>
      <c r="Q182" s="29">
        <v>2066</v>
      </c>
      <c r="R182" s="30">
        <v>976</v>
      </c>
      <c r="S182" s="30">
        <v>687</v>
      </c>
      <c r="T182" s="30">
        <v>1556</v>
      </c>
      <c r="U182" s="30">
        <v>379</v>
      </c>
      <c r="V182" s="30">
        <v>165</v>
      </c>
      <c r="Y182" s="30">
        <v>3159</v>
      </c>
      <c r="AA182" s="30">
        <v>1120</v>
      </c>
      <c r="AC182" s="30">
        <v>0.3947</v>
      </c>
      <c r="AD182" s="30">
        <v>0.52100000000000002</v>
      </c>
      <c r="AE182" s="30">
        <v>6.2199999999999998E-2</v>
      </c>
      <c r="AF182" s="30">
        <v>0.91479999999999995</v>
      </c>
      <c r="AG182" s="30">
        <v>3.6700000000000003E-2</v>
      </c>
      <c r="AH182" s="30">
        <v>1.4200000000000001E-2</v>
      </c>
      <c r="AI182" s="30">
        <v>0</v>
      </c>
      <c r="AJ182" s="30">
        <v>0</v>
      </c>
      <c r="AK182" s="30">
        <v>0.28970000000000001</v>
      </c>
      <c r="AL182" s="30">
        <v>0</v>
      </c>
      <c r="AM182" s="30">
        <v>0.17150000000000001</v>
      </c>
      <c r="AN182" s="31"/>
    </row>
    <row r="183" spans="1:40" x14ac:dyDescent="0.25">
      <c r="A183" t="s">
        <v>852</v>
      </c>
      <c r="B183" s="6">
        <v>3.2589999999999999</v>
      </c>
      <c r="C183" s="6">
        <v>42.977699999999999</v>
      </c>
      <c r="D183" s="6">
        <v>1.6299999999999999E-2</v>
      </c>
      <c r="E183" s="6">
        <v>55.342500000000001</v>
      </c>
      <c r="F183" s="6">
        <v>0.14990000000000001</v>
      </c>
      <c r="G183" s="6">
        <v>3.73E-2</v>
      </c>
      <c r="H183" s="6">
        <v>0</v>
      </c>
      <c r="I183" s="6">
        <v>1.2500000000000001E-2</v>
      </c>
      <c r="J183" s="6">
        <v>0</v>
      </c>
      <c r="K183" s="6">
        <v>0</v>
      </c>
      <c r="L183" s="6">
        <v>0.8992</v>
      </c>
      <c r="M183" s="6">
        <v>102.6944</v>
      </c>
      <c r="N183" s="6">
        <f t="shared" si="15"/>
        <v>-1.3722692125486893</v>
      </c>
      <c r="O183" s="6">
        <f t="shared" si="16"/>
        <v>-3.6781904090267981E-3</v>
      </c>
      <c r="P183" s="6">
        <f t="shared" si="17"/>
        <v>101.31845259704228</v>
      </c>
      <c r="Q183" s="29">
        <v>2200</v>
      </c>
      <c r="R183" s="30">
        <v>991</v>
      </c>
      <c r="S183" s="30">
        <v>680</v>
      </c>
      <c r="T183" s="30">
        <v>1607</v>
      </c>
      <c r="U183" s="30">
        <v>358</v>
      </c>
      <c r="V183" s="30">
        <v>170</v>
      </c>
      <c r="X183" s="30">
        <v>225</v>
      </c>
      <c r="AA183" s="30">
        <v>1151</v>
      </c>
      <c r="AC183" s="30">
        <v>0.40129999999999999</v>
      </c>
      <c r="AD183" s="30">
        <v>0.52290000000000003</v>
      </c>
      <c r="AE183" s="30">
        <v>5.7599999999999998E-2</v>
      </c>
      <c r="AF183" s="30">
        <v>0.91439999999999999</v>
      </c>
      <c r="AG183" s="30">
        <v>3.6499999999999998E-2</v>
      </c>
      <c r="AH183" s="30">
        <v>1.4800000000000001E-2</v>
      </c>
      <c r="AI183" s="30">
        <v>0</v>
      </c>
      <c r="AJ183" s="30">
        <v>1.9099999999999999E-2</v>
      </c>
      <c r="AK183" s="30">
        <v>0</v>
      </c>
      <c r="AL183" s="30">
        <v>-2.0000000000000001E-4</v>
      </c>
      <c r="AM183" s="30">
        <v>0.17399999999999999</v>
      </c>
      <c r="AN183" s="31"/>
    </row>
    <row r="184" spans="1:40" x14ac:dyDescent="0.25">
      <c r="A184" t="s">
        <v>856</v>
      </c>
      <c r="B184" s="6">
        <v>2.6614</v>
      </c>
      <c r="C184" s="6">
        <v>43.246899999999997</v>
      </c>
      <c r="D184" s="6">
        <v>0</v>
      </c>
      <c r="E184" s="6">
        <v>55.091500000000003</v>
      </c>
      <c r="F184" s="6">
        <v>9.7299999999999998E-2</v>
      </c>
      <c r="G184" s="6">
        <v>1.7600000000000001E-2</v>
      </c>
      <c r="H184" s="6">
        <v>0</v>
      </c>
      <c r="I184" s="6">
        <v>1.2500000000000001E-2</v>
      </c>
      <c r="J184" s="6">
        <v>0</v>
      </c>
      <c r="K184" s="6">
        <v>1.6400000000000001E-2</v>
      </c>
      <c r="L184" s="6">
        <v>0.84789999999999999</v>
      </c>
      <c r="M184" s="6">
        <v>101.99160000000001</v>
      </c>
      <c r="N184" s="6">
        <f t="shared" si="15"/>
        <v>-1.1206373986735445</v>
      </c>
      <c r="O184" s="6">
        <f t="shared" si="16"/>
        <v>0</v>
      </c>
      <c r="P184" s="6">
        <f t="shared" si="17"/>
        <v>100.87096260132645</v>
      </c>
      <c r="Q184" s="29">
        <v>2110</v>
      </c>
      <c r="R184" s="30">
        <v>1002</v>
      </c>
      <c r="T184" s="30">
        <v>1507</v>
      </c>
      <c r="U184" s="30">
        <v>419</v>
      </c>
      <c r="V184" s="30">
        <v>171</v>
      </c>
      <c r="X184" s="30">
        <v>233</v>
      </c>
      <c r="Z184" s="30">
        <v>4758</v>
      </c>
      <c r="AA184" s="30">
        <v>987</v>
      </c>
      <c r="AC184" s="30">
        <v>0.36670000000000003</v>
      </c>
      <c r="AD184" s="30">
        <v>0.52470000000000006</v>
      </c>
      <c r="AE184" s="30">
        <v>-3.0999999999999999E-3</v>
      </c>
      <c r="AF184" s="30">
        <v>0.91049999999999998</v>
      </c>
      <c r="AG184" s="30">
        <v>3.8699999999999998E-2</v>
      </c>
      <c r="AH184" s="30">
        <v>1.46E-2</v>
      </c>
      <c r="AI184" s="30">
        <v>0</v>
      </c>
      <c r="AJ184" s="30">
        <v>1.9699999999999999E-2</v>
      </c>
      <c r="AK184" s="30">
        <v>-1E-4</v>
      </c>
      <c r="AL184" s="30">
        <v>0.39169999999999999</v>
      </c>
      <c r="AM184" s="30">
        <v>0.16300000000000001</v>
      </c>
      <c r="AN184" s="31"/>
    </row>
    <row r="185" spans="1:40" x14ac:dyDescent="0.25">
      <c r="A185" t="s">
        <v>860</v>
      </c>
      <c r="B185" s="6">
        <v>2.9508999999999999</v>
      </c>
      <c r="C185" s="6">
        <v>42.4251</v>
      </c>
      <c r="D185" s="6">
        <v>2.2100000000000002E-2</v>
      </c>
      <c r="E185" s="6">
        <v>55.268500000000003</v>
      </c>
      <c r="F185" s="6">
        <v>9.6199999999999994E-2</v>
      </c>
      <c r="G185" s="6">
        <v>1.9800000000000002E-2</v>
      </c>
      <c r="H185" s="6">
        <v>0</v>
      </c>
      <c r="I185" s="6">
        <v>1.15E-2</v>
      </c>
      <c r="J185" s="6">
        <v>3.9899999999999998E-2</v>
      </c>
      <c r="K185" s="6">
        <v>0.14829999999999999</v>
      </c>
      <c r="L185" s="6">
        <v>0.86180000000000001</v>
      </c>
      <c r="M185" s="6">
        <v>101.8441</v>
      </c>
      <c r="N185" s="6">
        <f t="shared" si="15"/>
        <v>-1.2425373486682807</v>
      </c>
      <c r="O185" s="6">
        <f t="shared" si="16"/>
        <v>-4.986994358251058E-3</v>
      </c>
      <c r="P185" s="6">
        <f t="shared" si="17"/>
        <v>100.59657565697347</v>
      </c>
      <c r="Q185" s="29">
        <v>2150</v>
      </c>
      <c r="R185" s="30">
        <v>1001</v>
      </c>
      <c r="S185" s="30">
        <v>718</v>
      </c>
      <c r="T185" s="30">
        <v>1527</v>
      </c>
      <c r="U185" s="30">
        <v>413</v>
      </c>
      <c r="V185" s="30">
        <v>169</v>
      </c>
      <c r="X185" s="30">
        <v>220</v>
      </c>
      <c r="Y185" s="30">
        <v>3622</v>
      </c>
      <c r="Z185" s="30">
        <v>4784</v>
      </c>
      <c r="AA185" s="30">
        <v>952</v>
      </c>
      <c r="AC185" s="30">
        <v>0.38379999999999997</v>
      </c>
      <c r="AD185" s="30">
        <v>0.51890000000000003</v>
      </c>
      <c r="AE185" s="30">
        <v>6.2399999999999997E-2</v>
      </c>
      <c r="AF185" s="30">
        <v>0.91310000000000002</v>
      </c>
      <c r="AG185" s="30">
        <v>3.8300000000000001E-2</v>
      </c>
      <c r="AH185" s="30">
        <v>1.44E-2</v>
      </c>
      <c r="AI185" s="30">
        <v>0</v>
      </c>
      <c r="AJ185" s="30">
        <v>1.8599999999999998E-2</v>
      </c>
      <c r="AK185" s="30">
        <v>0.30099999999999999</v>
      </c>
      <c r="AL185" s="30">
        <v>0.40860000000000002</v>
      </c>
      <c r="AM185" s="30">
        <v>0.16300000000000001</v>
      </c>
      <c r="AN185" s="31"/>
    </row>
    <row r="186" spans="1:40" x14ac:dyDescent="0.25">
      <c r="A186" t="s">
        <v>862</v>
      </c>
      <c r="B186" s="6">
        <v>2.8683000000000001</v>
      </c>
      <c r="C186" s="6">
        <v>43.684800000000003</v>
      </c>
      <c r="D186" s="6">
        <v>0</v>
      </c>
      <c r="E186" s="6">
        <v>55.108499999999999</v>
      </c>
      <c r="F186" s="6">
        <v>0.11550000000000001</v>
      </c>
      <c r="G186" s="6">
        <v>3.7400000000000003E-2</v>
      </c>
      <c r="H186" s="6">
        <v>0</v>
      </c>
      <c r="I186" s="6">
        <v>8.2900000000000001E-2</v>
      </c>
      <c r="J186" s="6">
        <v>3.9699999999999999E-2</v>
      </c>
      <c r="K186" s="6">
        <v>0</v>
      </c>
      <c r="L186" s="6">
        <v>1.0116000000000001</v>
      </c>
      <c r="M186" s="6">
        <v>102.9487</v>
      </c>
      <c r="N186" s="6">
        <f t="shared" si="15"/>
        <v>-1.2077569138856723</v>
      </c>
      <c r="O186" s="6">
        <f t="shared" si="16"/>
        <v>0</v>
      </c>
      <c r="P186" s="6">
        <f t="shared" si="17"/>
        <v>101.74094308611433</v>
      </c>
      <c r="Q186" s="29">
        <v>2196</v>
      </c>
      <c r="R186" s="30">
        <v>996</v>
      </c>
      <c r="T186" s="30">
        <v>1556</v>
      </c>
      <c r="U186" s="30">
        <v>429</v>
      </c>
      <c r="V186" s="30">
        <v>156</v>
      </c>
      <c r="X186" s="30">
        <v>223</v>
      </c>
      <c r="Y186" s="30">
        <v>3644</v>
      </c>
      <c r="AA186" s="30">
        <v>1023</v>
      </c>
      <c r="AC186" s="30">
        <v>0.38119999999999998</v>
      </c>
      <c r="AD186" s="30">
        <v>0.52849999999999997</v>
      </c>
      <c r="AE186" s="30">
        <v>-1E-4</v>
      </c>
      <c r="AF186" s="30">
        <v>0.91210000000000002</v>
      </c>
      <c r="AG186" s="30">
        <v>4.02E-2</v>
      </c>
      <c r="AH186" s="30">
        <v>1.37E-2</v>
      </c>
      <c r="AI186" s="30">
        <v>0</v>
      </c>
      <c r="AJ186" s="30">
        <v>2.1499999999999998E-2</v>
      </c>
      <c r="AK186" s="30">
        <v>0.30280000000000001</v>
      </c>
      <c r="AL186" s="30">
        <v>0</v>
      </c>
      <c r="AM186" s="30">
        <v>0.17649999999999999</v>
      </c>
      <c r="AN186" s="31"/>
    </row>
    <row r="187" spans="1:40" x14ac:dyDescent="0.25">
      <c r="A187" t="s">
        <v>867</v>
      </c>
      <c r="B187" s="6">
        <v>2.8065000000000002</v>
      </c>
      <c r="C187" s="6">
        <v>43.358199999999997</v>
      </c>
      <c r="D187" s="6">
        <v>0</v>
      </c>
      <c r="E187" s="6">
        <v>55.871000000000002</v>
      </c>
      <c r="F187" s="6">
        <v>0.1221</v>
      </c>
      <c r="G187" s="6">
        <v>4.02E-2</v>
      </c>
      <c r="H187" s="6">
        <v>0</v>
      </c>
      <c r="I187" s="6">
        <v>5.57E-2</v>
      </c>
      <c r="J187" s="6">
        <v>0</v>
      </c>
      <c r="K187" s="6">
        <v>4.9399999999999999E-2</v>
      </c>
      <c r="L187" s="6">
        <v>0.92279999999999995</v>
      </c>
      <c r="M187" s="6">
        <v>103.2259</v>
      </c>
      <c r="N187" s="6">
        <f t="shared" si="15"/>
        <v>-1.1817347483945679</v>
      </c>
      <c r="O187" s="6">
        <f t="shared" si="16"/>
        <v>0</v>
      </c>
      <c r="P187" s="6">
        <f t="shared" si="17"/>
        <v>102.04416525160543</v>
      </c>
      <c r="Q187" s="29">
        <v>2202</v>
      </c>
      <c r="R187" s="30">
        <v>988</v>
      </c>
      <c r="T187" s="30">
        <v>1558</v>
      </c>
      <c r="U187" s="30">
        <v>403</v>
      </c>
      <c r="V187" s="30">
        <v>159</v>
      </c>
      <c r="X187" s="30">
        <v>209</v>
      </c>
      <c r="Y187" s="30" t="s">
        <v>116</v>
      </c>
      <c r="Z187" s="30">
        <v>4828</v>
      </c>
      <c r="AA187" s="30">
        <v>1064</v>
      </c>
      <c r="AC187" s="30">
        <v>0.37840000000000001</v>
      </c>
      <c r="AD187" s="30">
        <v>0.52580000000000005</v>
      </c>
      <c r="AE187" s="30">
        <v>0</v>
      </c>
      <c r="AF187" s="30">
        <v>0.91810000000000003</v>
      </c>
      <c r="AG187" s="30">
        <v>3.85E-2</v>
      </c>
      <c r="AH187" s="30">
        <v>1.4E-2</v>
      </c>
      <c r="AI187" s="30">
        <v>0</v>
      </c>
      <c r="AJ187" s="30">
        <v>1.95E-2</v>
      </c>
      <c r="AK187" s="30">
        <v>0</v>
      </c>
      <c r="AL187" s="30">
        <v>0.4012</v>
      </c>
      <c r="AM187" s="30">
        <v>0.1721</v>
      </c>
      <c r="AN187" s="31"/>
    </row>
    <row r="188" spans="1:40" x14ac:dyDescent="0.25">
      <c r="A188" t="s">
        <v>871</v>
      </c>
      <c r="B188" s="6">
        <v>2.7881</v>
      </c>
      <c r="C188" s="6">
        <v>42.867899999999999</v>
      </c>
      <c r="D188" s="6">
        <v>1.03E-2</v>
      </c>
      <c r="E188" s="6">
        <v>54.533799999999999</v>
      </c>
      <c r="F188" s="6">
        <v>0.1003</v>
      </c>
      <c r="G188" s="6">
        <v>4.07E-2</v>
      </c>
      <c r="H188" s="6">
        <v>0</v>
      </c>
      <c r="I188" s="6">
        <v>1.2699999999999999E-2</v>
      </c>
      <c r="J188" s="6">
        <v>7.9699999999999993E-2</v>
      </c>
      <c r="K188" s="6">
        <v>0.1318</v>
      </c>
      <c r="L188" s="6">
        <v>0.87309999999999999</v>
      </c>
      <c r="M188" s="6">
        <v>101.4384</v>
      </c>
      <c r="N188" s="6">
        <f t="shared" si="15"/>
        <v>-1.1739870486366986</v>
      </c>
      <c r="O188" s="6">
        <f t="shared" si="16"/>
        <v>-2.3242552891396331E-3</v>
      </c>
      <c r="P188" s="6">
        <f t="shared" si="17"/>
        <v>100.26208869607416</v>
      </c>
      <c r="Q188" s="29">
        <v>2172</v>
      </c>
      <c r="R188" s="30">
        <v>995</v>
      </c>
      <c r="S188" s="30">
        <v>690</v>
      </c>
      <c r="T188" s="30">
        <v>1549</v>
      </c>
      <c r="U188" s="30">
        <v>427</v>
      </c>
      <c r="V188" s="30">
        <v>171</v>
      </c>
      <c r="X188" s="30">
        <v>219</v>
      </c>
      <c r="Y188" s="30">
        <v>3385</v>
      </c>
      <c r="Z188" s="30">
        <v>4601</v>
      </c>
      <c r="AA188" s="30">
        <v>1064</v>
      </c>
      <c r="AC188" s="30">
        <v>0.37609999999999999</v>
      </c>
      <c r="AD188" s="30">
        <v>0.5222</v>
      </c>
      <c r="AE188" s="30">
        <v>5.6599999999999998E-2</v>
      </c>
      <c r="AF188" s="30">
        <v>0.90749999999999997</v>
      </c>
      <c r="AG188" s="30">
        <v>3.95E-2</v>
      </c>
      <c r="AH188" s="30">
        <v>1.49E-2</v>
      </c>
      <c r="AI188" s="30">
        <v>0</v>
      </c>
      <c r="AJ188" s="30">
        <v>1.8599999999999998E-2</v>
      </c>
      <c r="AK188" s="30">
        <v>0.2863</v>
      </c>
      <c r="AL188" s="30">
        <v>0.39190000000000003</v>
      </c>
      <c r="AM188" s="30">
        <v>0.16850000000000001</v>
      </c>
      <c r="AN188" s="31"/>
    </row>
    <row r="189" spans="1:40" x14ac:dyDescent="0.25">
      <c r="A189" t="s">
        <v>875</v>
      </c>
      <c r="B189" s="6">
        <v>3.0914000000000001</v>
      </c>
      <c r="C189" s="6">
        <v>42.662100000000002</v>
      </c>
      <c r="D189" s="6">
        <v>0</v>
      </c>
      <c r="E189" s="6">
        <v>55.587699999999998</v>
      </c>
      <c r="F189" s="6">
        <v>0.13250000000000001</v>
      </c>
      <c r="G189" s="6">
        <v>9.1999999999999998E-3</v>
      </c>
      <c r="H189" s="6">
        <v>0</v>
      </c>
      <c r="I189" s="6">
        <v>3.32E-2</v>
      </c>
      <c r="J189" s="6">
        <v>0</v>
      </c>
      <c r="K189" s="6">
        <v>0</v>
      </c>
      <c r="L189" s="6">
        <v>0.85550000000000004</v>
      </c>
      <c r="M189" s="6">
        <v>102.3716</v>
      </c>
      <c r="N189" s="6">
        <f t="shared" si="15"/>
        <v>-1.3016977734498369</v>
      </c>
      <c r="O189" s="6">
        <f t="shared" si="16"/>
        <v>0</v>
      </c>
      <c r="P189" s="6">
        <f t="shared" si="17"/>
        <v>101.06990222655017</v>
      </c>
      <c r="Q189" s="29">
        <v>2156</v>
      </c>
      <c r="R189" s="30">
        <v>1005</v>
      </c>
      <c r="T189" s="30">
        <v>1557</v>
      </c>
      <c r="U189" s="30">
        <v>391</v>
      </c>
      <c r="V189" s="30">
        <v>175</v>
      </c>
      <c r="X189" s="30">
        <v>229</v>
      </c>
      <c r="AA189" s="30">
        <v>1294</v>
      </c>
      <c r="AC189" s="30">
        <v>0.39140000000000003</v>
      </c>
      <c r="AD189" s="30">
        <v>0.52070000000000005</v>
      </c>
      <c r="AE189" s="30">
        <v>-1E-4</v>
      </c>
      <c r="AF189" s="30">
        <v>0.91590000000000005</v>
      </c>
      <c r="AG189" s="30">
        <v>3.8100000000000002E-2</v>
      </c>
      <c r="AH189" s="30">
        <v>1.47E-2</v>
      </c>
      <c r="AI189" s="30">
        <v>0</v>
      </c>
      <c r="AJ189" s="30">
        <v>2.0199999999999999E-2</v>
      </c>
      <c r="AK189" s="30">
        <v>-2.0000000000000001E-4</v>
      </c>
      <c r="AL189" s="30">
        <v>0</v>
      </c>
      <c r="AM189" s="30">
        <v>0.17810000000000001</v>
      </c>
      <c r="AN189" s="31"/>
    </row>
    <row r="190" spans="1:40" x14ac:dyDescent="0.25">
      <c r="A190" t="s">
        <v>880</v>
      </c>
      <c r="B190" s="6">
        <v>3.028</v>
      </c>
      <c r="C190" s="6">
        <v>43.478700000000003</v>
      </c>
      <c r="D190" s="6">
        <v>0</v>
      </c>
      <c r="E190" s="6">
        <v>56.031500000000001</v>
      </c>
      <c r="F190" s="6">
        <v>0.1089</v>
      </c>
      <c r="G190" s="6">
        <v>1.1599999999999999E-2</v>
      </c>
      <c r="H190" s="6">
        <v>0</v>
      </c>
      <c r="I190" s="6">
        <v>3.8699999999999998E-2</v>
      </c>
      <c r="J190" s="6">
        <v>0</v>
      </c>
      <c r="K190" s="6">
        <v>0.24709999999999999</v>
      </c>
      <c r="L190" s="6">
        <v>1.0036</v>
      </c>
      <c r="M190" s="6">
        <v>103.9479</v>
      </c>
      <c r="N190" s="6">
        <f t="shared" si="15"/>
        <v>-1.2750018949363091</v>
      </c>
      <c r="O190" s="6">
        <f t="shared" si="16"/>
        <v>0</v>
      </c>
      <c r="P190" s="6">
        <f t="shared" si="17"/>
        <v>102.67289810506369</v>
      </c>
      <c r="Q190" s="29">
        <v>2206</v>
      </c>
      <c r="R190" s="30">
        <v>1001</v>
      </c>
      <c r="T190" s="30">
        <v>1501</v>
      </c>
      <c r="U190" s="30">
        <v>403</v>
      </c>
      <c r="V190" s="30">
        <v>169</v>
      </c>
      <c r="X190" s="30">
        <v>233</v>
      </c>
      <c r="Z190" s="30">
        <v>4736</v>
      </c>
      <c r="AA190" s="30">
        <v>1099</v>
      </c>
      <c r="AC190" s="33">
        <v>0.38969999999999999</v>
      </c>
      <c r="AD190" s="33">
        <v>0.52690000000000003</v>
      </c>
      <c r="AE190" s="33">
        <v>-5.0000000000000001E-4</v>
      </c>
      <c r="AF190" s="33">
        <v>0.91839999999999999</v>
      </c>
      <c r="AG190" s="33">
        <v>3.7999999999999999E-2</v>
      </c>
      <c r="AH190" s="33">
        <v>1.4200000000000001E-2</v>
      </c>
      <c r="AI190" s="33">
        <v>0</v>
      </c>
      <c r="AJ190" s="33">
        <v>2.07E-2</v>
      </c>
      <c r="AK190" s="33">
        <v>0</v>
      </c>
      <c r="AL190" s="33">
        <v>0.41549999999999998</v>
      </c>
      <c r="AM190" s="33">
        <v>0.17929999999999999</v>
      </c>
      <c r="AN190" s="34"/>
    </row>
  </sheetData>
  <conditionalFormatting sqref="M2:M190">
    <cfRule type="cellIs" dxfId="13" priority="3" operator="lessThan">
      <formula>97</formula>
    </cfRule>
    <cfRule type="cellIs" dxfId="12" priority="4" operator="greaterThan">
      <formula>103</formula>
    </cfRule>
  </conditionalFormatting>
  <conditionalFormatting sqref="P2:P190">
    <cfRule type="cellIs" dxfId="11" priority="1" operator="lessThan">
      <formula>97</formula>
    </cfRule>
    <cfRule type="cellIs" dxfId="10" priority="2" operator="greaterThan">
      <formula>103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FB6AE-FFFC-4720-95EB-4FAE74795A63}">
  <dimension ref="A1:C21"/>
  <sheetViews>
    <sheetView workbookViewId="0">
      <selection activeCell="B22" sqref="B22"/>
    </sheetView>
  </sheetViews>
  <sheetFormatPr defaultRowHeight="15" x14ac:dyDescent="0.25"/>
  <cols>
    <col min="1" max="1" width="17.7109375" bestFit="1" customWidth="1"/>
    <col min="2" max="2" width="21" bestFit="1" customWidth="1"/>
  </cols>
  <sheetData>
    <row r="1" spans="1:3" x14ac:dyDescent="0.25">
      <c r="A1" s="134" t="s">
        <v>1075</v>
      </c>
      <c r="B1" s="134"/>
      <c r="C1" s="134"/>
    </row>
    <row r="2" spans="1:3" x14ac:dyDescent="0.25">
      <c r="A2" s="85" t="s">
        <v>1076</v>
      </c>
      <c r="B2" s="136" t="s">
        <v>1077</v>
      </c>
      <c r="C2" s="136"/>
    </row>
    <row r="3" spans="1:3" x14ac:dyDescent="0.25">
      <c r="A3" s="85" t="s">
        <v>1078</v>
      </c>
      <c r="B3" s="136" t="s">
        <v>1079</v>
      </c>
      <c r="C3" s="136"/>
    </row>
    <row r="4" spans="1:3" x14ac:dyDescent="0.25">
      <c r="A4" s="85" t="s">
        <v>1080</v>
      </c>
      <c r="B4" s="136" t="s">
        <v>1081</v>
      </c>
      <c r="C4" s="136"/>
    </row>
    <row r="5" spans="1:3" x14ac:dyDescent="0.25">
      <c r="A5" s="85" t="s">
        <v>1082</v>
      </c>
      <c r="B5" s="136">
        <v>500</v>
      </c>
      <c r="C5" s="136"/>
    </row>
    <row r="6" spans="1:3" x14ac:dyDescent="0.25">
      <c r="A6" s="85" t="s">
        <v>1083</v>
      </c>
      <c r="B6" s="136" t="s">
        <v>1084</v>
      </c>
      <c r="C6" s="136"/>
    </row>
    <row r="7" spans="1:3" x14ac:dyDescent="0.25">
      <c r="A7" s="137" t="s">
        <v>1085</v>
      </c>
      <c r="B7" s="137"/>
      <c r="C7" s="137"/>
    </row>
    <row r="8" spans="1:3" x14ac:dyDescent="0.25">
      <c r="A8" s="85" t="s">
        <v>1086</v>
      </c>
      <c r="B8" s="136" t="s">
        <v>1087</v>
      </c>
      <c r="C8" s="136"/>
    </row>
    <row r="9" spans="1:3" x14ac:dyDescent="0.25">
      <c r="A9" s="86" t="s">
        <v>1088</v>
      </c>
      <c r="B9" s="138" t="s">
        <v>1089</v>
      </c>
      <c r="C9" s="138"/>
    </row>
    <row r="10" spans="1:3" x14ac:dyDescent="0.25">
      <c r="A10" s="86" t="s">
        <v>1106</v>
      </c>
      <c r="B10" s="89">
        <v>1</v>
      </c>
      <c r="C10" s="88"/>
    </row>
    <row r="11" spans="1:3" x14ac:dyDescent="0.25">
      <c r="A11" s="86" t="s">
        <v>1090</v>
      </c>
      <c r="B11" s="138" t="s">
        <v>1103</v>
      </c>
      <c r="C11" s="138"/>
    </row>
    <row r="12" spans="1:3" x14ac:dyDescent="0.25">
      <c r="A12" s="86" t="s">
        <v>1091</v>
      </c>
      <c r="B12" s="138" t="s">
        <v>1092</v>
      </c>
      <c r="C12" s="138"/>
    </row>
    <row r="13" spans="1:3" x14ac:dyDescent="0.25">
      <c r="A13" s="86" t="s">
        <v>1093</v>
      </c>
      <c r="B13" s="138" t="s">
        <v>1094</v>
      </c>
      <c r="C13" s="138"/>
    </row>
    <row r="14" spans="1:3" x14ac:dyDescent="0.25">
      <c r="A14" s="135" t="s">
        <v>1104</v>
      </c>
      <c r="B14" s="135" t="s">
        <v>1105</v>
      </c>
      <c r="C14" s="135"/>
    </row>
    <row r="15" spans="1:3" ht="15" customHeight="1" x14ac:dyDescent="0.25">
      <c r="A15" s="135"/>
      <c r="B15" s="135"/>
      <c r="C15" s="135"/>
    </row>
    <row r="16" spans="1:3" ht="15" customHeight="1" x14ac:dyDescent="0.25">
      <c r="A16" s="135"/>
      <c r="B16" s="135"/>
      <c r="C16" s="135"/>
    </row>
    <row r="17" spans="1:3" x14ac:dyDescent="0.25">
      <c r="A17" s="135"/>
      <c r="B17" s="135"/>
      <c r="C17" s="135"/>
    </row>
    <row r="18" spans="1:3" x14ac:dyDescent="0.25">
      <c r="A18" s="135"/>
      <c r="B18" s="135"/>
      <c r="C18" s="135"/>
    </row>
    <row r="19" spans="1:3" ht="26.25" customHeight="1" x14ac:dyDescent="0.25">
      <c r="A19" s="135"/>
      <c r="B19" s="135"/>
      <c r="C19" s="135"/>
    </row>
    <row r="20" spans="1:3" x14ac:dyDescent="0.25">
      <c r="A20" s="135"/>
      <c r="B20" s="87"/>
      <c r="C20" s="87"/>
    </row>
    <row r="21" spans="1:3" ht="27" customHeight="1" x14ac:dyDescent="0.25"/>
  </sheetData>
  <mergeCells count="14">
    <mergeCell ref="A1:C1"/>
    <mergeCell ref="A14:A20"/>
    <mergeCell ref="B14:C19"/>
    <mergeCell ref="B2:C2"/>
    <mergeCell ref="B3:C3"/>
    <mergeCell ref="B4:C4"/>
    <mergeCell ref="B5:C5"/>
    <mergeCell ref="B6:C6"/>
    <mergeCell ref="A7:C7"/>
    <mergeCell ref="B13:C13"/>
    <mergeCell ref="B12:C12"/>
    <mergeCell ref="B8:C8"/>
    <mergeCell ref="B9:C9"/>
    <mergeCell ref="B11:C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C841F-04DA-4F73-A968-69B06486C00F}">
  <dimension ref="A1:DB37"/>
  <sheetViews>
    <sheetView workbookViewId="0">
      <selection activeCell="M10" sqref="M10"/>
    </sheetView>
  </sheetViews>
  <sheetFormatPr defaultRowHeight="15" x14ac:dyDescent="0.25"/>
  <cols>
    <col min="1" max="1" width="15" bestFit="1" customWidth="1"/>
    <col min="2" max="2" width="20" customWidth="1"/>
    <col min="3" max="3" width="13.28515625" customWidth="1"/>
    <col min="38" max="38" width="11" customWidth="1"/>
    <col min="39" max="39" width="16.85546875" bestFit="1" customWidth="1"/>
    <col min="73" max="73" width="15.28515625" customWidth="1"/>
    <col min="74" max="74" width="15.5703125" customWidth="1"/>
    <col min="75" max="75" width="13.28515625" customWidth="1"/>
  </cols>
  <sheetData>
    <row r="1" spans="1:106" s="1" customFormat="1" ht="49.5" x14ac:dyDescent="0.25">
      <c r="A1" s="75" t="s">
        <v>1053</v>
      </c>
      <c r="B1" s="76" t="s">
        <v>1046</v>
      </c>
      <c r="C1" s="79" t="s">
        <v>1061</v>
      </c>
      <c r="D1" s="80" t="s">
        <v>903</v>
      </c>
      <c r="E1" s="80" t="s">
        <v>904</v>
      </c>
      <c r="F1" s="80" t="s">
        <v>36</v>
      </c>
      <c r="G1" s="80" t="s">
        <v>37</v>
      </c>
      <c r="H1" s="80" t="s">
        <v>905</v>
      </c>
      <c r="I1" s="80" t="s">
        <v>906</v>
      </c>
      <c r="J1" s="80" t="s">
        <v>907</v>
      </c>
      <c r="K1" s="80" t="s">
        <v>40</v>
      </c>
      <c r="L1" s="80" t="s">
        <v>41</v>
      </c>
      <c r="M1" s="80" t="s">
        <v>908</v>
      </c>
      <c r="N1" s="80" t="s">
        <v>909</v>
      </c>
      <c r="O1" s="80" t="s">
        <v>910</v>
      </c>
      <c r="P1" s="80" t="s">
        <v>911</v>
      </c>
      <c r="Q1" s="80" t="s">
        <v>912</v>
      </c>
      <c r="R1" s="80" t="s">
        <v>913</v>
      </c>
      <c r="S1" s="80" t="s">
        <v>914</v>
      </c>
      <c r="T1" s="80" t="s">
        <v>915</v>
      </c>
      <c r="U1" s="80" t="s">
        <v>916</v>
      </c>
      <c r="V1" s="80" t="s">
        <v>917</v>
      </c>
      <c r="W1" s="80" t="s">
        <v>918</v>
      </c>
      <c r="X1" s="80" t="s">
        <v>919</v>
      </c>
      <c r="Y1" s="80" t="s">
        <v>920</v>
      </c>
      <c r="Z1" s="80" t="s">
        <v>921</v>
      </c>
      <c r="AA1" s="80" t="s">
        <v>922</v>
      </c>
      <c r="AB1" s="80" t="s">
        <v>923</v>
      </c>
      <c r="AC1" s="80" t="s">
        <v>924</v>
      </c>
      <c r="AD1" s="80" t="s">
        <v>925</v>
      </c>
      <c r="AE1" s="80" t="s">
        <v>926</v>
      </c>
      <c r="AF1" s="80" t="s">
        <v>927</v>
      </c>
      <c r="AG1" s="80" t="s">
        <v>928</v>
      </c>
      <c r="AH1" s="80" t="s">
        <v>929</v>
      </c>
      <c r="AI1" s="80" t="s">
        <v>930</v>
      </c>
      <c r="AJ1" s="81" t="s">
        <v>931</v>
      </c>
      <c r="AL1" s="78" t="s">
        <v>1062</v>
      </c>
      <c r="AM1" s="76" t="s">
        <v>903</v>
      </c>
      <c r="AN1" s="76" t="s">
        <v>904</v>
      </c>
      <c r="AO1" s="76" t="s">
        <v>36</v>
      </c>
      <c r="AP1" s="76" t="s">
        <v>37</v>
      </c>
      <c r="AQ1" s="76" t="s">
        <v>905</v>
      </c>
      <c r="AR1" s="76" t="s">
        <v>906</v>
      </c>
      <c r="AS1" s="76" t="s">
        <v>907</v>
      </c>
      <c r="AT1" s="76" t="s">
        <v>40</v>
      </c>
      <c r="AU1" s="76" t="s">
        <v>41</v>
      </c>
      <c r="AV1" s="76" t="s">
        <v>908</v>
      </c>
      <c r="AW1" s="76" t="s">
        <v>909</v>
      </c>
      <c r="AX1" s="76" t="s">
        <v>910</v>
      </c>
      <c r="AY1" s="76" t="s">
        <v>911</v>
      </c>
      <c r="AZ1" s="76" t="s">
        <v>912</v>
      </c>
      <c r="BA1" s="76" t="s">
        <v>913</v>
      </c>
      <c r="BB1" s="76" t="s">
        <v>914</v>
      </c>
      <c r="BC1" s="76" t="s">
        <v>915</v>
      </c>
      <c r="BD1" s="76" t="s">
        <v>916</v>
      </c>
      <c r="BE1" s="76" t="s">
        <v>917</v>
      </c>
      <c r="BF1" s="76" t="s">
        <v>918</v>
      </c>
      <c r="BG1" s="76" t="s">
        <v>919</v>
      </c>
      <c r="BH1" s="76" t="s">
        <v>920</v>
      </c>
      <c r="BI1" s="76" t="s">
        <v>921</v>
      </c>
      <c r="BJ1" s="76" t="s">
        <v>922</v>
      </c>
      <c r="BK1" s="76" t="s">
        <v>923</v>
      </c>
      <c r="BL1" s="76" t="s">
        <v>924</v>
      </c>
      <c r="BM1" s="76" t="s">
        <v>925</v>
      </c>
      <c r="BN1" s="76" t="s">
        <v>926</v>
      </c>
      <c r="BO1" s="76" t="s">
        <v>927</v>
      </c>
      <c r="BP1" s="76" t="s">
        <v>928</v>
      </c>
      <c r="BQ1" s="76" t="s">
        <v>929</v>
      </c>
      <c r="BR1" s="76" t="s">
        <v>930</v>
      </c>
      <c r="BS1" s="77" t="s">
        <v>931</v>
      </c>
      <c r="BU1" s="82" t="s">
        <v>1063</v>
      </c>
      <c r="BV1" s="80" t="s">
        <v>903</v>
      </c>
      <c r="BW1" s="80" t="s">
        <v>904</v>
      </c>
      <c r="BX1" s="80" t="s">
        <v>36</v>
      </c>
      <c r="BY1" s="80" t="s">
        <v>37</v>
      </c>
      <c r="BZ1" s="80" t="s">
        <v>905</v>
      </c>
      <c r="CA1" s="80" t="s">
        <v>906</v>
      </c>
      <c r="CB1" s="80" t="s">
        <v>907</v>
      </c>
      <c r="CC1" s="80" t="s">
        <v>40</v>
      </c>
      <c r="CD1" s="80" t="s">
        <v>41</v>
      </c>
      <c r="CE1" s="80" t="s">
        <v>908</v>
      </c>
      <c r="CF1" s="80" t="s">
        <v>909</v>
      </c>
      <c r="CG1" s="80" t="s">
        <v>910</v>
      </c>
      <c r="CH1" s="80" t="s">
        <v>911</v>
      </c>
      <c r="CI1" s="80" t="s">
        <v>912</v>
      </c>
      <c r="CJ1" s="80" t="s">
        <v>913</v>
      </c>
      <c r="CK1" s="80" t="s">
        <v>914</v>
      </c>
      <c r="CL1" s="80" t="s">
        <v>915</v>
      </c>
      <c r="CM1" s="80" t="s">
        <v>916</v>
      </c>
      <c r="CN1" s="80" t="s">
        <v>917</v>
      </c>
      <c r="CO1" s="80" t="s">
        <v>918</v>
      </c>
      <c r="CP1" s="80" t="s">
        <v>919</v>
      </c>
      <c r="CQ1" s="80" t="s">
        <v>920</v>
      </c>
      <c r="CR1" s="80" t="s">
        <v>921</v>
      </c>
      <c r="CS1" s="80" t="s">
        <v>922</v>
      </c>
      <c r="CT1" s="80" t="s">
        <v>923</v>
      </c>
      <c r="CU1" s="80" t="s">
        <v>924</v>
      </c>
      <c r="CV1" s="80" t="s">
        <v>925</v>
      </c>
      <c r="CW1" s="80" t="s">
        <v>926</v>
      </c>
      <c r="CX1" s="80" t="s">
        <v>927</v>
      </c>
      <c r="CY1" s="80" t="s">
        <v>928</v>
      </c>
      <c r="CZ1" s="80" t="s">
        <v>929</v>
      </c>
      <c r="DA1" s="80" t="s">
        <v>930</v>
      </c>
      <c r="DB1" s="81" t="s">
        <v>931</v>
      </c>
    </row>
    <row r="2" spans="1:106" x14ac:dyDescent="0.25">
      <c r="A2" s="59" t="s">
        <v>1095</v>
      </c>
      <c r="B2" s="68" t="s">
        <v>1047</v>
      </c>
      <c r="C2" s="30">
        <v>104244.43974091118</v>
      </c>
      <c r="D2" s="30">
        <v>60.142820263876715</v>
      </c>
      <c r="E2" s="30">
        <v>11499.530446267217</v>
      </c>
      <c r="F2" s="30">
        <v>335716.95818410843</v>
      </c>
      <c r="G2" s="30">
        <v>336108</v>
      </c>
      <c r="H2" s="30">
        <v>42.504335084281848</v>
      </c>
      <c r="I2" s="30">
        <v>437.86147178363314</v>
      </c>
      <c r="J2" s="30">
        <v>348.50723734902726</v>
      </c>
      <c r="K2" s="30">
        <v>83559.521692269889</v>
      </c>
      <c r="L2" s="30">
        <v>84601.453474440234</v>
      </c>
      <c r="M2" s="30">
        <v>41.46343454849287</v>
      </c>
      <c r="N2" s="30">
        <v>35.746989889886891</v>
      </c>
      <c r="O2" s="30">
        <v>65.768428502589771</v>
      </c>
      <c r="P2" s="30">
        <v>77.18397512871374</v>
      </c>
      <c r="Q2" s="30">
        <v>37.648702416293787</v>
      </c>
      <c r="R2" s="30">
        <v>37.814553489782227</v>
      </c>
      <c r="S2" s="30">
        <v>35.469806521136228</v>
      </c>
      <c r="T2" s="30">
        <v>37.739237570897117</v>
      </c>
      <c r="U2" s="30">
        <v>36.752819446304485</v>
      </c>
      <c r="V2" s="30">
        <v>36.085717515084404</v>
      </c>
      <c r="W2" s="30">
        <v>37.68528101698432</v>
      </c>
      <c r="X2" s="30">
        <v>34.510251921887132</v>
      </c>
      <c r="Y2" s="30">
        <v>38.755324559644144</v>
      </c>
      <c r="Z2" s="30">
        <v>36.599742134438657</v>
      </c>
      <c r="AA2" s="30">
        <v>36.041007311268586</v>
      </c>
      <c r="AB2" s="30">
        <v>36.552988700664685</v>
      </c>
      <c r="AC2" s="30">
        <v>38.985955043807728</v>
      </c>
      <c r="AD2" s="30">
        <v>35.781746176537403</v>
      </c>
      <c r="AE2" s="30">
        <v>38.947062475261959</v>
      </c>
      <c r="AF2" s="30">
        <v>36.108041684951857</v>
      </c>
      <c r="AG2" s="30">
        <v>38.034776129620127</v>
      </c>
      <c r="AH2" s="30">
        <v>37.380602914966119</v>
      </c>
      <c r="AI2" s="30">
        <v>37.387882660447175</v>
      </c>
      <c r="AJ2" s="60">
        <v>36.277474475575978</v>
      </c>
      <c r="AL2" s="59">
        <v>2125.4819585221217</v>
      </c>
      <c r="AM2" s="30">
        <v>1.3021194240034804</v>
      </c>
      <c r="AN2" s="30">
        <v>233.14497869108476</v>
      </c>
      <c r="AO2" s="30">
        <v>6544.5414185466534</v>
      </c>
      <c r="AP2" s="30">
        <v>6919.6306241391194</v>
      </c>
      <c r="AQ2" s="30">
        <v>1.3033764521214291</v>
      </c>
      <c r="AR2" s="30">
        <v>12.009291174752782</v>
      </c>
      <c r="AS2" s="30">
        <v>15.386121840209764</v>
      </c>
      <c r="AT2" s="30">
        <v>1662.5978420106439</v>
      </c>
      <c r="AU2" s="30">
        <v>1684.3440079381814</v>
      </c>
      <c r="AV2" s="30">
        <v>0.88861421359061032</v>
      </c>
      <c r="AW2" s="30">
        <v>0.73766550323685487</v>
      </c>
      <c r="AX2" s="30">
        <v>3.5565848767469106</v>
      </c>
      <c r="AY2" s="30">
        <v>1.8154789538351335</v>
      </c>
      <c r="AZ2" s="30">
        <v>0.74538386994415673</v>
      </c>
      <c r="BA2" s="30">
        <v>0.74610185745457758</v>
      </c>
      <c r="BB2" s="30">
        <v>0.71155197767056533</v>
      </c>
      <c r="BC2" s="30">
        <v>0.79344588648882164</v>
      </c>
      <c r="BD2" s="30">
        <v>0.77248449165827571</v>
      </c>
      <c r="BE2" s="30">
        <v>0.74180445713749499</v>
      </c>
      <c r="BF2" s="30">
        <v>0.7921352639916972</v>
      </c>
      <c r="BG2" s="30">
        <v>0.69477438094836919</v>
      </c>
      <c r="BH2" s="30">
        <v>0.79891623742497564</v>
      </c>
      <c r="BI2" s="30">
        <v>0.74611051706259357</v>
      </c>
      <c r="BJ2" s="30">
        <v>0.71020663082857305</v>
      </c>
      <c r="BK2" s="30">
        <v>0.70723899142286839</v>
      </c>
      <c r="BL2" s="30">
        <v>0.78159519820187917</v>
      </c>
      <c r="BM2" s="30">
        <v>0.69296267339753903</v>
      </c>
      <c r="BN2" s="30">
        <v>0.82566629997891716</v>
      </c>
      <c r="BO2" s="30">
        <v>0.74425310456284266</v>
      </c>
      <c r="BP2" s="30">
        <v>0.74951078250626435</v>
      </c>
      <c r="BQ2" s="30">
        <v>0.72048430981652056</v>
      </c>
      <c r="BR2" s="30">
        <v>0.75446758128950053</v>
      </c>
      <c r="BS2" s="60">
        <v>0.74071360523223539</v>
      </c>
      <c r="BU2" s="59">
        <v>0.15028346178459903</v>
      </c>
      <c r="BV2" s="30">
        <v>7.5326298371517888E-3</v>
      </c>
      <c r="BW2" s="30">
        <v>5.0870528333443278E-2</v>
      </c>
      <c r="BX2" s="30">
        <v>14.342675959415159</v>
      </c>
      <c r="BY2" s="30">
        <v>25.708287346522269</v>
      </c>
      <c r="BZ2" s="30">
        <v>1.9098140390819316</v>
      </c>
      <c r="CA2" s="30">
        <v>15.406058021596923</v>
      </c>
      <c r="CB2" s="30">
        <v>21.688044038826195</v>
      </c>
      <c r="CC2" s="30">
        <v>11.254641230531751</v>
      </c>
      <c r="CD2" s="30">
        <v>4.7460897921117695</v>
      </c>
      <c r="CE2" s="30">
        <v>8.2020374730758808E-2</v>
      </c>
      <c r="CF2" s="30">
        <v>0.14316347199652019</v>
      </c>
      <c r="CG2" s="30">
        <v>0.91236919005290995</v>
      </c>
      <c r="CH2" s="30">
        <v>0.69475537478957872</v>
      </c>
      <c r="CI2" s="30">
        <v>3.3561453307446375E-3</v>
      </c>
      <c r="CJ2" s="30">
        <v>5.2480006159855985E-3</v>
      </c>
      <c r="CK2" s="30">
        <v>3.1215438007766833E-3</v>
      </c>
      <c r="CL2" s="30">
        <v>3.8603464314152713E-3</v>
      </c>
      <c r="CM2" s="30">
        <v>3.6919334319904661E-3</v>
      </c>
      <c r="CN2" s="30">
        <v>6.7939882988531947E-3</v>
      </c>
      <c r="CO2" s="30">
        <v>1.1272594842048161E-2</v>
      </c>
      <c r="CP2" s="30">
        <v>5.2033808672111723E-3</v>
      </c>
      <c r="CQ2" s="30">
        <v>1.3099542715329987E-2</v>
      </c>
      <c r="CR2" s="30">
        <v>3.0649268837441416E-3</v>
      </c>
      <c r="CS2" s="30">
        <v>7.7562581002275635E-3</v>
      </c>
      <c r="CT2" s="30">
        <v>3.2907209379850863E-3</v>
      </c>
      <c r="CU2" s="30">
        <v>6.4036468918986572E-3</v>
      </c>
      <c r="CV2" s="30">
        <v>2.8954703093680826E-3</v>
      </c>
      <c r="CW2" s="30">
        <v>9.0836752323066663E-3</v>
      </c>
      <c r="CX2" s="30">
        <v>3.3719267982638668E-3</v>
      </c>
      <c r="CY2" s="30">
        <v>7.7080398146811132E-3</v>
      </c>
      <c r="CZ2" s="30">
        <v>7.6566116162290841E-3</v>
      </c>
      <c r="DA2" s="30">
        <v>4.9051369606133172E-3</v>
      </c>
      <c r="DB2" s="60">
        <v>4.4178390555622985E-3</v>
      </c>
    </row>
    <row r="3" spans="1:106" x14ac:dyDescent="0.25">
      <c r="A3" s="59" t="s">
        <v>1096</v>
      </c>
      <c r="B3" s="68" t="s">
        <v>1047</v>
      </c>
      <c r="C3" s="30">
        <v>104243.88047783892</v>
      </c>
      <c r="D3" s="30">
        <v>59.569212523210751</v>
      </c>
      <c r="E3" s="30">
        <v>11388.150856207021</v>
      </c>
      <c r="F3" s="30">
        <v>334776.1130520826</v>
      </c>
      <c r="G3" s="30">
        <v>336108</v>
      </c>
      <c r="H3" s="30">
        <v>41.17127726379865</v>
      </c>
      <c r="I3" s="30">
        <v>406.9769046909837</v>
      </c>
      <c r="J3" s="30">
        <v>333.75078383352763</v>
      </c>
      <c r="K3" s="30">
        <v>84111.551367031236</v>
      </c>
      <c r="L3" s="30">
        <v>84265.461201101163</v>
      </c>
      <c r="M3" s="30">
        <v>40.312082499167779</v>
      </c>
      <c r="N3" s="30">
        <v>36.095610846566998</v>
      </c>
      <c r="O3" s="30">
        <v>62.671731228951316</v>
      </c>
      <c r="P3" s="30">
        <v>77.427228758027326</v>
      </c>
      <c r="Q3" s="30">
        <v>37.841651415437553</v>
      </c>
      <c r="R3" s="30">
        <v>37.919918216739418</v>
      </c>
      <c r="S3" s="30">
        <v>35.268550383805504</v>
      </c>
      <c r="T3" s="30">
        <v>37.427599295749587</v>
      </c>
      <c r="U3" s="30">
        <v>36.609647863504748</v>
      </c>
      <c r="V3" s="30">
        <v>36.066707485338512</v>
      </c>
      <c r="W3" s="30">
        <v>37.752127543515755</v>
      </c>
      <c r="X3" s="30">
        <v>34.923232216763104</v>
      </c>
      <c r="Y3" s="30">
        <v>38.493196318513377</v>
      </c>
      <c r="Z3" s="30">
        <v>36.393070696451474</v>
      </c>
      <c r="AA3" s="30">
        <v>36.474127651290964</v>
      </c>
      <c r="AB3" s="30">
        <v>36.542939928455063</v>
      </c>
      <c r="AC3" s="30">
        <v>39.091853871109095</v>
      </c>
      <c r="AD3" s="30">
        <v>35.616098498061653</v>
      </c>
      <c r="AE3" s="30">
        <v>39.208388719013456</v>
      </c>
      <c r="AF3" s="30">
        <v>36.365353189200242</v>
      </c>
      <c r="AG3" s="30">
        <v>38.358356969098068</v>
      </c>
      <c r="AH3" s="30">
        <v>38.0285072315083</v>
      </c>
      <c r="AI3" s="30">
        <v>36.919656842993845</v>
      </c>
      <c r="AJ3" s="60">
        <v>36.291527493869616</v>
      </c>
      <c r="AL3" s="59">
        <v>1912.2752904193067</v>
      </c>
      <c r="AM3" s="30">
        <v>1.1280101344297986</v>
      </c>
      <c r="AN3" s="30">
        <v>204.69402588548542</v>
      </c>
      <c r="AO3" s="30">
        <v>6199.6644864600858</v>
      </c>
      <c r="AP3" s="30">
        <v>6062.6533378111881</v>
      </c>
      <c r="AQ3" s="30">
        <v>1.2902146737642606</v>
      </c>
      <c r="AR3" s="30">
        <v>10.617954965372277</v>
      </c>
      <c r="AS3" s="30">
        <v>15.755954117234424</v>
      </c>
      <c r="AT3" s="30">
        <v>1627.3738718820186</v>
      </c>
      <c r="AU3" s="30">
        <v>1531.8880261708537</v>
      </c>
      <c r="AV3" s="30">
        <v>0.80255401756034295</v>
      </c>
      <c r="AW3" s="30">
        <v>0.72015052914978639</v>
      </c>
      <c r="AX3" s="30">
        <v>3.5054122152779228</v>
      </c>
      <c r="AY3" s="30">
        <v>1.6515191118557728</v>
      </c>
      <c r="AZ3" s="30">
        <v>0.71192064696081869</v>
      </c>
      <c r="BA3" s="30">
        <v>0.70888605300735108</v>
      </c>
      <c r="BB3" s="30">
        <v>0.69333228146499748</v>
      </c>
      <c r="BC3" s="30">
        <v>0.7281276771125994</v>
      </c>
      <c r="BD3" s="30">
        <v>0.67715275710735223</v>
      </c>
      <c r="BE3" s="30">
        <v>0.69825803154478339</v>
      </c>
      <c r="BF3" s="30">
        <v>0.72950096330149194</v>
      </c>
      <c r="BG3" s="30">
        <v>0.66694310614014174</v>
      </c>
      <c r="BH3" s="30">
        <v>0.75627106737289118</v>
      </c>
      <c r="BI3" s="30">
        <v>0.69685528447690004</v>
      </c>
      <c r="BJ3" s="30">
        <v>0.78505830551564904</v>
      </c>
      <c r="BK3" s="30">
        <v>0.74592352366180315</v>
      </c>
      <c r="BL3" s="30">
        <v>0.77197377006848045</v>
      </c>
      <c r="BM3" s="30">
        <v>0.66169827642892864</v>
      </c>
      <c r="BN3" s="30">
        <v>0.77374252236780328</v>
      </c>
      <c r="BO3" s="30">
        <v>0.67199569963134342</v>
      </c>
      <c r="BP3" s="30">
        <v>0.72633964892244995</v>
      </c>
      <c r="BQ3" s="30">
        <v>0.67966072338573302</v>
      </c>
      <c r="BR3" s="30">
        <v>0.71951388157913376</v>
      </c>
      <c r="BS3" s="60">
        <v>0.74264603491629722</v>
      </c>
      <c r="BU3" s="59">
        <v>0.16940579839182088</v>
      </c>
      <c r="BV3" s="30">
        <v>5.3404587525246747E-3</v>
      </c>
      <c r="BW3" s="30">
        <v>6.1126830768109701E-2</v>
      </c>
      <c r="BX3" s="30">
        <v>14.776077388224259</v>
      </c>
      <c r="BY3" s="30">
        <v>26.329232941461456</v>
      </c>
      <c r="BZ3" s="30">
        <v>1.9700748379588406</v>
      </c>
      <c r="CA3" s="30">
        <v>15.603093757949544</v>
      </c>
      <c r="CB3" s="30">
        <v>22.602055867536841</v>
      </c>
      <c r="CC3" s="30">
        <v>11.816858599061753</v>
      </c>
      <c r="CD3" s="30">
        <v>4.8879102975048836</v>
      </c>
      <c r="CE3" s="30">
        <v>7.8530706288205146E-2</v>
      </c>
      <c r="CF3" s="30">
        <v>0.14693116288119717</v>
      </c>
      <c r="CG3" s="30">
        <v>0.93989843101308534</v>
      </c>
      <c r="CH3" s="30">
        <v>0.71802804331129422</v>
      </c>
      <c r="CI3" s="30">
        <v>2.0316888267754526E-3</v>
      </c>
      <c r="CJ3" s="30">
        <v>3.4392547525937361E-3</v>
      </c>
      <c r="CK3" s="30">
        <v>1.640550699781317E-3</v>
      </c>
      <c r="CL3" s="30">
        <v>2.3372080131103695E-3</v>
      </c>
      <c r="CM3" s="30">
        <v>1.5523525396126656E-3</v>
      </c>
      <c r="CN3" s="30">
        <v>2.05163622712798E-3</v>
      </c>
      <c r="CO3" s="30">
        <v>1.1317174254247442E-2</v>
      </c>
      <c r="CP3" s="30">
        <v>3.3414663829345365E-3</v>
      </c>
      <c r="CQ3" s="30">
        <v>6.9705716965811782E-3</v>
      </c>
      <c r="CR3" s="30">
        <v>2.3441835148017526E-3</v>
      </c>
      <c r="CS3" s="30">
        <v>4.3932036242375168E-3</v>
      </c>
      <c r="CT3" s="30">
        <v>1.8960584243075684E-3</v>
      </c>
      <c r="CU3" s="30">
        <v>5.0243030239001344E-3</v>
      </c>
      <c r="CV3" s="30">
        <v>1.8591054230989524E-3</v>
      </c>
      <c r="CW3" s="30">
        <v>1.235664439521229E-2</v>
      </c>
      <c r="CX3" s="30">
        <v>2.2256594770849441E-3</v>
      </c>
      <c r="CY3" s="30">
        <v>7.8634316114257214E-3</v>
      </c>
      <c r="CZ3" s="30">
        <v>4.2376147003140982E-3</v>
      </c>
      <c r="DA3" s="30">
        <v>3.5357260479100764E-3</v>
      </c>
      <c r="DB3" s="60">
        <v>2.2680299832605016E-3</v>
      </c>
    </row>
    <row r="4" spans="1:106" x14ac:dyDescent="0.25">
      <c r="A4" s="59" t="s">
        <v>1097</v>
      </c>
      <c r="B4" s="68" t="s">
        <v>1047</v>
      </c>
      <c r="C4" s="30">
        <v>104571.82844254716</v>
      </c>
      <c r="D4" s="30">
        <v>59.706536026424629</v>
      </c>
      <c r="E4" s="30">
        <v>11459.774703735871</v>
      </c>
      <c r="F4" s="30">
        <v>334238.82003783912</v>
      </c>
      <c r="G4" s="30">
        <v>336108</v>
      </c>
      <c r="H4" s="30">
        <v>40.805055389195445</v>
      </c>
      <c r="I4" s="30">
        <v>373.47110186387647</v>
      </c>
      <c r="J4" s="30">
        <v>336.5914706991058</v>
      </c>
      <c r="K4" s="30">
        <v>83741.467507523368</v>
      </c>
      <c r="L4" s="30">
        <v>84718.779898181441</v>
      </c>
      <c r="M4" s="30">
        <v>41.201828613772626</v>
      </c>
      <c r="N4" s="30">
        <v>35.554084619343982</v>
      </c>
      <c r="O4" s="30">
        <v>62.719978221306526</v>
      </c>
      <c r="P4" s="30">
        <v>77.889045513006408</v>
      </c>
      <c r="Q4" s="30">
        <v>37.524049999462882</v>
      </c>
      <c r="R4" s="30">
        <v>37.691068269193153</v>
      </c>
      <c r="S4" s="30">
        <v>35.122148481880252</v>
      </c>
      <c r="T4" s="30">
        <v>37.509383879410734</v>
      </c>
      <c r="U4" s="30">
        <v>36.513328628279453</v>
      </c>
      <c r="V4" s="30">
        <v>36.162703075474333</v>
      </c>
      <c r="W4" s="30">
        <v>37.776128847916588</v>
      </c>
      <c r="X4" s="30">
        <v>34.960550900702984</v>
      </c>
      <c r="Y4" s="30">
        <v>38.838444063575295</v>
      </c>
      <c r="Z4" s="30">
        <v>36.577962007602409</v>
      </c>
      <c r="AA4" s="30">
        <v>36.220382443658629</v>
      </c>
      <c r="AB4" s="30">
        <v>36.636492952527838</v>
      </c>
      <c r="AC4" s="30">
        <v>39.249412322369743</v>
      </c>
      <c r="AD4" s="30">
        <v>36.271135840934129</v>
      </c>
      <c r="AE4" s="30">
        <v>39.254149857043288</v>
      </c>
      <c r="AF4" s="30">
        <v>36.590703003033006</v>
      </c>
      <c r="AG4" s="30">
        <v>38.575212048366076</v>
      </c>
      <c r="AH4" s="30">
        <v>38.142534108247496</v>
      </c>
      <c r="AI4" s="30">
        <v>37.467183925527777</v>
      </c>
      <c r="AJ4" s="60">
        <v>36.735546978438222</v>
      </c>
      <c r="AL4" s="59">
        <v>1982.5122213130164</v>
      </c>
      <c r="AM4" s="30">
        <v>1.1818671989112108</v>
      </c>
      <c r="AN4" s="30">
        <v>206.67536570237934</v>
      </c>
      <c r="AO4" s="30">
        <v>6202.028535196413</v>
      </c>
      <c r="AP4" s="30">
        <v>6214.5043233433871</v>
      </c>
      <c r="AQ4" s="30">
        <v>1.3710713119931981</v>
      </c>
      <c r="AR4" s="30">
        <v>11.535539232453374</v>
      </c>
      <c r="AS4" s="30">
        <v>16.08751234460124</v>
      </c>
      <c r="AT4" s="30">
        <v>1609.7621309224621</v>
      </c>
      <c r="AU4" s="30">
        <v>1583.6203791933974</v>
      </c>
      <c r="AV4" s="30">
        <v>0.84121559760103204</v>
      </c>
      <c r="AW4" s="30">
        <v>0.72971891941458744</v>
      </c>
      <c r="AX4" s="30">
        <v>3.4212577649628644</v>
      </c>
      <c r="AY4" s="30">
        <v>1.7013938468812946</v>
      </c>
      <c r="AZ4" s="30">
        <v>0.7462725667677701</v>
      </c>
      <c r="BA4" s="30">
        <v>0.76255113884856984</v>
      </c>
      <c r="BB4" s="30">
        <v>0.69527365562863841</v>
      </c>
      <c r="BC4" s="30">
        <v>0.73841798752162791</v>
      </c>
      <c r="BD4" s="30">
        <v>0.72700247808793506</v>
      </c>
      <c r="BE4" s="30">
        <v>0.66725148152802582</v>
      </c>
      <c r="BF4" s="30">
        <v>0.74354724944185602</v>
      </c>
      <c r="BG4" s="30">
        <v>0.67679014080916411</v>
      </c>
      <c r="BH4" s="30">
        <v>0.77623481140109585</v>
      </c>
      <c r="BI4" s="30">
        <v>0.68573793483359635</v>
      </c>
      <c r="BJ4" s="30">
        <v>0.66441980894326425</v>
      </c>
      <c r="BK4" s="30">
        <v>0.7174336539067514</v>
      </c>
      <c r="BL4" s="30">
        <v>0.80753213746876029</v>
      </c>
      <c r="BM4" s="30">
        <v>0.74629107083808699</v>
      </c>
      <c r="BN4" s="30">
        <v>0.78873466701820782</v>
      </c>
      <c r="BO4" s="30">
        <v>0.72101690720637912</v>
      </c>
      <c r="BP4" s="30">
        <v>0.79109499324463117</v>
      </c>
      <c r="BQ4" s="30">
        <v>0.69266007729962031</v>
      </c>
      <c r="BR4" s="30">
        <v>0.71179420619582368</v>
      </c>
      <c r="BS4" s="60">
        <v>0.71806505231529694</v>
      </c>
      <c r="BU4" s="59">
        <v>0.15311009879185297</v>
      </c>
      <c r="BV4" s="30">
        <v>3.4232998192419936E-3</v>
      </c>
      <c r="BW4" s="30">
        <v>5.4770487210854202E-2</v>
      </c>
      <c r="BX4" s="30">
        <v>14.458887309158214</v>
      </c>
      <c r="BY4" s="30">
        <v>25.796845369420108</v>
      </c>
      <c r="BZ4" s="30">
        <v>1.9230315154183568</v>
      </c>
      <c r="CA4" s="30">
        <v>15.620674658520773</v>
      </c>
      <c r="CB4" s="30">
        <v>22.096713116217877</v>
      </c>
      <c r="CC4" s="30">
        <v>11.118662807890257</v>
      </c>
      <c r="CD4" s="30">
        <v>4.8210047043424122</v>
      </c>
      <c r="CE4" s="30">
        <v>6.4281749711630004E-2</v>
      </c>
      <c r="CF4" s="30">
        <v>0.14341639014122454</v>
      </c>
      <c r="CG4" s="30">
        <v>0.91979363647590284</v>
      </c>
      <c r="CH4" s="30">
        <v>0.69564956399508382</v>
      </c>
      <c r="CI4" s="30">
        <v>1.2218609944109099E-3</v>
      </c>
      <c r="CJ4" s="30">
        <v>2.5938183913161608E-3</v>
      </c>
      <c r="CK4" s="30">
        <v>1.6114254104866129E-3</v>
      </c>
      <c r="CL4" s="30">
        <v>1.103148568361642E-3</v>
      </c>
      <c r="CM4" s="30">
        <v>1.364230708017232E-3</v>
      </c>
      <c r="CN4" s="30">
        <v>5.6888718710095248E-3</v>
      </c>
      <c r="CO4" s="30">
        <v>8.5358040574742139E-3</v>
      </c>
      <c r="CP4" s="30">
        <v>3.5475780589726866E-3</v>
      </c>
      <c r="CQ4" s="30">
        <v>8.6652537356832014E-3</v>
      </c>
      <c r="CR4" s="30">
        <v>1.8110750100918246E-3</v>
      </c>
      <c r="CS4" s="30">
        <v>5.4610809108379703E-3</v>
      </c>
      <c r="CT4" s="30">
        <v>1.7070040534579898E-3</v>
      </c>
      <c r="CU4" s="30">
        <v>5.5253457969869765E-3</v>
      </c>
      <c r="CV4" s="30">
        <v>1.8311574839297018E-3</v>
      </c>
      <c r="CW4" s="30">
        <v>5.0192557055335311E-3</v>
      </c>
      <c r="CX4" s="30">
        <v>2.0357976220868766E-3</v>
      </c>
      <c r="CY4" s="30">
        <v>8.3463577238726046E-3</v>
      </c>
      <c r="CZ4" s="30">
        <v>3.5732365291788761E-3</v>
      </c>
      <c r="DA4" s="30">
        <v>1.5020819283241898E-3</v>
      </c>
      <c r="DB4" s="60">
        <v>2.7294232332395153E-3</v>
      </c>
    </row>
    <row r="5" spans="1:106" x14ac:dyDescent="0.25">
      <c r="A5" s="59" t="s">
        <v>1098</v>
      </c>
      <c r="B5" s="68" t="s">
        <v>1047</v>
      </c>
      <c r="C5" s="30">
        <v>102568.23139205</v>
      </c>
      <c r="D5" s="30">
        <v>59.402865129329776</v>
      </c>
      <c r="E5" s="30">
        <v>10913.225017108361</v>
      </c>
      <c r="F5" s="30">
        <v>334725.16724379093</v>
      </c>
      <c r="G5" s="30">
        <v>336108</v>
      </c>
      <c r="H5" s="30">
        <v>37.994669359665565</v>
      </c>
      <c r="I5" s="30">
        <v>378.90746866049773</v>
      </c>
      <c r="J5" s="30">
        <v>302.66038270917358</v>
      </c>
      <c r="K5" s="30">
        <v>83185.883733272276</v>
      </c>
      <c r="L5" s="30">
        <v>83884.840277584779</v>
      </c>
      <c r="M5" s="30">
        <v>40.037930939457958</v>
      </c>
      <c r="N5" s="30">
        <v>36.011275501327987</v>
      </c>
      <c r="O5" s="30">
        <v>42.867755347864041</v>
      </c>
      <c r="P5" s="30">
        <v>76.163385929044125</v>
      </c>
      <c r="Q5" s="30">
        <v>36.541205581288978</v>
      </c>
      <c r="R5" s="30">
        <v>37.297044347043943</v>
      </c>
      <c r="S5" s="30">
        <v>33.740921560104873</v>
      </c>
      <c r="T5" s="30">
        <v>36.587272218000358</v>
      </c>
      <c r="U5" s="30">
        <v>35.85617888148716</v>
      </c>
      <c r="V5" s="30">
        <v>34.92071533958417</v>
      </c>
      <c r="W5" s="30">
        <v>36.857842486438742</v>
      </c>
      <c r="X5" s="30">
        <v>34.404716148202837</v>
      </c>
      <c r="Y5" s="30">
        <v>37.733690465471831</v>
      </c>
      <c r="Z5" s="30">
        <v>35.527443986638602</v>
      </c>
      <c r="AA5" s="30">
        <v>34.971340017029668</v>
      </c>
      <c r="AB5" s="30">
        <v>35.625123367869207</v>
      </c>
      <c r="AC5" s="30">
        <v>37.307427050888556</v>
      </c>
      <c r="AD5" s="30">
        <v>34.539349840967176</v>
      </c>
      <c r="AE5" s="30">
        <v>37.705108121477316</v>
      </c>
      <c r="AF5" s="30">
        <v>35.206971359827904</v>
      </c>
      <c r="AG5" s="30">
        <v>36.584247017244692</v>
      </c>
      <c r="AH5" s="30">
        <v>37.73765550706208</v>
      </c>
      <c r="AI5" s="30">
        <v>36.417804284512592</v>
      </c>
      <c r="AJ5" s="60">
        <v>37.022787360764148</v>
      </c>
      <c r="AL5" s="59">
        <v>2157.8634762903253</v>
      </c>
      <c r="AM5" s="30">
        <v>1.2900023413916759</v>
      </c>
      <c r="AN5" s="30">
        <v>232.82236295859465</v>
      </c>
      <c r="AO5" s="30">
        <v>6826.3358472793425</v>
      </c>
      <c r="AP5" s="30">
        <v>6913.858132024593</v>
      </c>
      <c r="AQ5" s="30">
        <v>1.5956778889142491</v>
      </c>
      <c r="AR5" s="30">
        <v>14.950907310263243</v>
      </c>
      <c r="AS5" s="30">
        <v>17.835498718948411</v>
      </c>
      <c r="AT5" s="30">
        <v>1850.602099131288</v>
      </c>
      <c r="AU5" s="30">
        <v>1815.4210324374906</v>
      </c>
      <c r="AV5" s="30">
        <v>0.98744666575061979</v>
      </c>
      <c r="AW5" s="30">
        <v>0.82565923044650968</v>
      </c>
      <c r="AX5" s="30">
        <v>2.7646717193054204</v>
      </c>
      <c r="AY5" s="30">
        <v>1.8624250876056667</v>
      </c>
      <c r="AZ5" s="30">
        <v>0.79291408244607675</v>
      </c>
      <c r="BA5" s="30">
        <v>0.81826862159428337</v>
      </c>
      <c r="BB5" s="30">
        <v>0.72048950455324479</v>
      </c>
      <c r="BC5" s="30">
        <v>0.78103088014382149</v>
      </c>
      <c r="BD5" s="30">
        <v>0.79196684888255287</v>
      </c>
      <c r="BE5" s="30">
        <v>0.7608693346378006</v>
      </c>
      <c r="BF5" s="30">
        <v>0.8134345508082157</v>
      </c>
      <c r="BG5" s="30">
        <v>0.72219498416071592</v>
      </c>
      <c r="BH5" s="30">
        <v>0.84582259975924434</v>
      </c>
      <c r="BI5" s="30">
        <v>0.7593218918222836</v>
      </c>
      <c r="BJ5" s="30">
        <v>0.74583535884826213</v>
      </c>
      <c r="BK5" s="30">
        <v>0.79264932598247428</v>
      </c>
      <c r="BL5" s="30">
        <v>0.78928303682729106</v>
      </c>
      <c r="BM5" s="30">
        <v>0.74427431836180047</v>
      </c>
      <c r="BN5" s="30">
        <v>0.78917044678466808</v>
      </c>
      <c r="BO5" s="30">
        <v>0.77163837020062176</v>
      </c>
      <c r="BP5" s="30">
        <v>0.83322730251372046</v>
      </c>
      <c r="BQ5" s="30">
        <v>0.83343705818545155</v>
      </c>
      <c r="BR5" s="30">
        <v>0.80992835225454185</v>
      </c>
      <c r="BS5" s="60">
        <v>0.84173193051690254</v>
      </c>
      <c r="BU5" s="59">
        <v>0.19983697059751251</v>
      </c>
      <c r="BV5" s="30">
        <v>9.0874040943807154E-3</v>
      </c>
      <c r="BW5" s="30">
        <v>6.4313294449512906E-2</v>
      </c>
      <c r="BX5" s="30">
        <v>20.270659801032711</v>
      </c>
      <c r="BY5" s="30">
        <v>33.861375936457712</v>
      </c>
      <c r="BZ5" s="30">
        <v>2.4943153332872168</v>
      </c>
      <c r="CA5" s="30">
        <v>23.500880377895356</v>
      </c>
      <c r="CB5" s="30">
        <v>28.567041136262787</v>
      </c>
      <c r="CC5" s="30">
        <v>13.701981281785267</v>
      </c>
      <c r="CD5" s="30">
        <v>6.628005250023266</v>
      </c>
      <c r="CE5" s="30">
        <v>0.14481751191813377</v>
      </c>
      <c r="CF5" s="30">
        <v>0.19223112831904712</v>
      </c>
      <c r="CG5" s="30">
        <v>1.1628918840601206</v>
      </c>
      <c r="CH5" s="30">
        <v>0.95458340679113862</v>
      </c>
      <c r="CI5" s="30">
        <v>4.8118024413932601E-3</v>
      </c>
      <c r="CJ5" s="30">
        <v>6.6467917046335277E-3</v>
      </c>
      <c r="CK5" s="30">
        <v>3.8813577411414019E-3</v>
      </c>
      <c r="CL5" s="30">
        <v>4.0031938023799849E-3</v>
      </c>
      <c r="CM5" s="30">
        <v>3.8609005851390648E-3</v>
      </c>
      <c r="CN5" s="30">
        <v>1.7908883221882731E-2</v>
      </c>
      <c r="CO5" s="30">
        <v>1.0081123749527941E-2</v>
      </c>
      <c r="CP5" s="30">
        <v>6.1810847131726328E-3</v>
      </c>
      <c r="CQ5" s="30">
        <v>1.5153025767464421E-2</v>
      </c>
      <c r="CR5" s="30">
        <v>4.2092833609089038E-3</v>
      </c>
      <c r="CS5" s="30">
        <v>1.1605122436328134E-2</v>
      </c>
      <c r="CT5" s="30">
        <v>4.7234000526688979E-3</v>
      </c>
      <c r="CU5" s="30">
        <v>9.0258137504763344E-3</v>
      </c>
      <c r="CV5" s="30">
        <v>3.827801757487584E-3</v>
      </c>
      <c r="CW5" s="30">
        <v>1.5718323068397256E-2</v>
      </c>
      <c r="CX5" s="30">
        <v>3.8887400811839111E-3</v>
      </c>
      <c r="CY5" s="30">
        <v>1.1426241588090327E-2</v>
      </c>
      <c r="CZ5" s="30">
        <v>7.211768270824679E-3</v>
      </c>
      <c r="DA5" s="30">
        <v>5.7563391662198002E-3</v>
      </c>
      <c r="DB5" s="60">
        <v>5.6799888468315142E-3</v>
      </c>
    </row>
    <row r="6" spans="1:106" x14ac:dyDescent="0.25">
      <c r="A6" s="59" t="s">
        <v>1099</v>
      </c>
      <c r="B6" s="68" t="s">
        <v>1047</v>
      </c>
      <c r="C6" s="30">
        <v>103394.6762478059</v>
      </c>
      <c r="D6" s="30">
        <v>60.004209660238892</v>
      </c>
      <c r="E6" s="30">
        <v>10961.380316115794</v>
      </c>
      <c r="F6" s="30">
        <v>336499.89914378861</v>
      </c>
      <c r="G6" s="30">
        <v>336108</v>
      </c>
      <c r="H6" s="30">
        <v>39.793011787521259</v>
      </c>
      <c r="I6" s="30">
        <v>404.1404700056126</v>
      </c>
      <c r="J6" s="30">
        <v>316.15355317761964</v>
      </c>
      <c r="K6" s="30">
        <v>83094.405512686077</v>
      </c>
      <c r="L6" s="30">
        <v>83799.477172567247</v>
      </c>
      <c r="M6" s="30">
        <v>39.581910883636418</v>
      </c>
      <c r="N6" s="30">
        <v>35.456129613867923</v>
      </c>
      <c r="O6" s="30">
        <v>43.46194842525145</v>
      </c>
      <c r="P6" s="30">
        <v>77.042125607282841</v>
      </c>
      <c r="Q6" s="30">
        <v>36.824819023015159</v>
      </c>
      <c r="R6" s="30">
        <v>37.670096155325751</v>
      </c>
      <c r="S6" s="30">
        <v>34.168415375197448</v>
      </c>
      <c r="T6" s="30">
        <v>36.854788637271241</v>
      </c>
      <c r="U6" s="30">
        <v>35.713401439203061</v>
      </c>
      <c r="V6" s="30">
        <v>35.476564095890396</v>
      </c>
      <c r="W6" s="30">
        <v>37.483890181987334</v>
      </c>
      <c r="X6" s="30">
        <v>35.223252989872336</v>
      </c>
      <c r="Y6" s="30">
        <v>37.859406981023703</v>
      </c>
      <c r="Z6" s="30">
        <v>36.122966168436953</v>
      </c>
      <c r="AA6" s="30">
        <v>35.41480894029386</v>
      </c>
      <c r="AB6" s="30">
        <v>35.722142866813151</v>
      </c>
      <c r="AC6" s="30">
        <v>38.141052981955688</v>
      </c>
      <c r="AD6" s="30">
        <v>34.86339082267822</v>
      </c>
      <c r="AE6" s="30">
        <v>37.755480632642566</v>
      </c>
      <c r="AF6" s="30">
        <v>35.010463043210521</v>
      </c>
      <c r="AG6" s="30">
        <v>36.367379834431375</v>
      </c>
      <c r="AH6" s="30">
        <v>37.810377579772315</v>
      </c>
      <c r="AI6" s="30">
        <v>36.287531343701168</v>
      </c>
      <c r="AJ6" s="60">
        <v>36.693615510378173</v>
      </c>
      <c r="AL6" s="59">
        <v>2025.3045955476755</v>
      </c>
      <c r="AM6" s="30">
        <v>1.2274914983494978</v>
      </c>
      <c r="AN6" s="30">
        <v>212.85147701219068</v>
      </c>
      <c r="AO6" s="30">
        <v>6362.2804165292746</v>
      </c>
      <c r="AP6" s="30">
        <v>6795.0716989748962</v>
      </c>
      <c r="AQ6" s="30">
        <v>1.6161196197483549</v>
      </c>
      <c r="AR6" s="30">
        <v>13.504377558517358</v>
      </c>
      <c r="AS6" s="30">
        <v>16.720232965858262</v>
      </c>
      <c r="AT6" s="30">
        <v>1734.1785107129645</v>
      </c>
      <c r="AU6" s="30">
        <v>1730.65739068992</v>
      </c>
      <c r="AV6" s="30">
        <v>0.98177848575071136</v>
      </c>
      <c r="AW6" s="30">
        <v>0.79292313289941041</v>
      </c>
      <c r="AX6" s="30">
        <v>1.8279429912210849</v>
      </c>
      <c r="AY6" s="30">
        <v>1.9283180989690953</v>
      </c>
      <c r="AZ6" s="30">
        <v>0.7447529120711317</v>
      </c>
      <c r="BA6" s="30">
        <v>0.81367669025095546</v>
      </c>
      <c r="BB6" s="30">
        <v>0.71635196594846695</v>
      </c>
      <c r="BC6" s="30">
        <v>0.75850312558931721</v>
      </c>
      <c r="BD6" s="30">
        <v>0.71474387609271472</v>
      </c>
      <c r="BE6" s="30">
        <v>0.73314318528181988</v>
      </c>
      <c r="BF6" s="30">
        <v>0.81221986475765495</v>
      </c>
      <c r="BG6" s="30">
        <v>0.77043306739080242</v>
      </c>
      <c r="BH6" s="30">
        <v>0.85159167771883471</v>
      </c>
      <c r="BI6" s="30">
        <v>0.80853085103053079</v>
      </c>
      <c r="BJ6" s="30">
        <v>0.7711671778379896</v>
      </c>
      <c r="BK6" s="30">
        <v>0.74321988249936766</v>
      </c>
      <c r="BL6" s="30">
        <v>0.81687340105559592</v>
      </c>
      <c r="BM6" s="30">
        <v>0.75955198994536022</v>
      </c>
      <c r="BN6" s="30">
        <v>0.84362450864141925</v>
      </c>
      <c r="BO6" s="30">
        <v>0.75009851865089017</v>
      </c>
      <c r="BP6" s="30">
        <v>0.75843532172576322</v>
      </c>
      <c r="BQ6" s="30">
        <v>0.76029365382678327</v>
      </c>
      <c r="BR6" s="30">
        <v>0.76008088058008805</v>
      </c>
      <c r="BS6" s="60">
        <v>0.82323931650309323</v>
      </c>
      <c r="BU6" s="59">
        <v>0.19606141717698369</v>
      </c>
      <c r="BV6" s="30">
        <v>6.3757655036746873E-3</v>
      </c>
      <c r="BW6" s="30">
        <v>6.9281002259325902E-2</v>
      </c>
      <c r="BX6" s="30">
        <v>19.089913027496603</v>
      </c>
      <c r="BY6" s="30">
        <v>31.713274742932043</v>
      </c>
      <c r="BZ6" s="30">
        <v>2.322093922398524</v>
      </c>
      <c r="CA6" s="30">
        <v>21.591175399134332</v>
      </c>
      <c r="CB6" s="30">
        <v>26.619607811619087</v>
      </c>
      <c r="CC6" s="30">
        <v>13.025249345689028</v>
      </c>
      <c r="CD6" s="30">
        <v>6.3568387358858365</v>
      </c>
      <c r="CE6" s="30">
        <v>0.12803052369775939</v>
      </c>
      <c r="CF6" s="30">
        <v>0.18074745434120407</v>
      </c>
      <c r="CG6" s="30">
        <v>1.0877132064679882</v>
      </c>
      <c r="CH6" s="30">
        <v>0.89649717336083745</v>
      </c>
      <c r="CI6" s="30">
        <v>1.6687425753580539E-3</v>
      </c>
      <c r="CJ6" s="30">
        <v>9.835906972518692E-4</v>
      </c>
      <c r="CK6" s="30">
        <v>3.1069552871592953E-3</v>
      </c>
      <c r="CL6" s="30">
        <v>2.2840572213640707E-3</v>
      </c>
      <c r="CM6" s="30">
        <v>1.9038097599928532E-3</v>
      </c>
      <c r="CN6" s="30">
        <v>1.1882841032955487E-2</v>
      </c>
      <c r="CO6" s="30">
        <v>1.5546850337512888E-2</v>
      </c>
      <c r="CP6" s="30">
        <v>3.3346300822998413E-3</v>
      </c>
      <c r="CQ6" s="30">
        <v>1.8592414687254692E-2</v>
      </c>
      <c r="CR6" s="30">
        <v>3.2367171740200202E-3</v>
      </c>
      <c r="CS6" s="30">
        <v>8.8418014794680311E-3</v>
      </c>
      <c r="CT6" s="30">
        <v>2.1380586989541367E-3</v>
      </c>
      <c r="CU6" s="30">
        <v>9.0532756088206566E-3</v>
      </c>
      <c r="CV6" s="30">
        <v>1.4193224740401626E-3</v>
      </c>
      <c r="CW6" s="30">
        <v>1.1661856348463421E-2</v>
      </c>
      <c r="CX6" s="30">
        <v>2.3209021412701797E-3</v>
      </c>
      <c r="CY6" s="30">
        <v>1.2213956879065409E-2</v>
      </c>
      <c r="CZ6" s="30">
        <v>8.4316643556849001E-3</v>
      </c>
      <c r="DA6" s="30">
        <v>3.5253199536540831E-3</v>
      </c>
      <c r="DB6" s="60">
        <v>3.2415538605379771E-3</v>
      </c>
    </row>
    <row r="7" spans="1:106" x14ac:dyDescent="0.25">
      <c r="A7" s="59" t="s">
        <v>1100</v>
      </c>
      <c r="B7" s="68" t="s">
        <v>1047</v>
      </c>
      <c r="C7" s="30">
        <v>103544.73023205195</v>
      </c>
      <c r="D7" s="30">
        <v>60.150108361973459</v>
      </c>
      <c r="E7" s="30">
        <v>10875.612180864227</v>
      </c>
      <c r="F7" s="30">
        <v>333497.13952439977</v>
      </c>
      <c r="G7" s="30">
        <v>336108</v>
      </c>
      <c r="H7" s="30">
        <v>39.527275702765458</v>
      </c>
      <c r="I7" s="30">
        <v>365.27141443024465</v>
      </c>
      <c r="J7" s="30">
        <v>313.56319579671401</v>
      </c>
      <c r="K7" s="30">
        <v>83042.806237838115</v>
      </c>
      <c r="L7" s="30">
        <v>83513.525957266946</v>
      </c>
      <c r="M7" s="30">
        <v>40.51443415307282</v>
      </c>
      <c r="N7" s="30">
        <v>35.6121930164649</v>
      </c>
      <c r="O7" s="30">
        <v>40.917215986066942</v>
      </c>
      <c r="P7" s="30">
        <v>76.210779712425719</v>
      </c>
      <c r="Q7" s="30">
        <v>36.999535182582441</v>
      </c>
      <c r="R7" s="30">
        <v>38.166055043545107</v>
      </c>
      <c r="S7" s="30">
        <v>34.217155959430421</v>
      </c>
      <c r="T7" s="30">
        <v>37.069877956743561</v>
      </c>
      <c r="U7" s="30">
        <v>35.756253544144151</v>
      </c>
      <c r="V7" s="30">
        <v>35.68377994543264</v>
      </c>
      <c r="W7" s="30">
        <v>37.444701580031655</v>
      </c>
      <c r="X7" s="30">
        <v>35.296570778622211</v>
      </c>
      <c r="Y7" s="30">
        <v>37.988619181367817</v>
      </c>
      <c r="Z7" s="30">
        <v>35.724323385356719</v>
      </c>
      <c r="AA7" s="30">
        <v>34.884535284945187</v>
      </c>
      <c r="AB7" s="30">
        <v>35.509202238740016</v>
      </c>
      <c r="AC7" s="30">
        <v>37.58988695419977</v>
      </c>
      <c r="AD7" s="30">
        <v>34.372904707061529</v>
      </c>
      <c r="AE7" s="30">
        <v>37.746411330252499</v>
      </c>
      <c r="AF7" s="30">
        <v>35.416540227551934</v>
      </c>
      <c r="AG7" s="30">
        <v>36.85772759170834</v>
      </c>
      <c r="AH7" s="30">
        <v>37.798533938919789</v>
      </c>
      <c r="AI7" s="30">
        <v>36.607197095844569</v>
      </c>
      <c r="AJ7" s="60">
        <v>37.040366733711373</v>
      </c>
      <c r="AL7" s="59">
        <v>1958.0984402242498</v>
      </c>
      <c r="AM7" s="30">
        <v>1.2933006289327611</v>
      </c>
      <c r="AN7" s="30">
        <v>209.2765102004127</v>
      </c>
      <c r="AO7" s="30">
        <v>6463.4784823667414</v>
      </c>
      <c r="AP7" s="30">
        <v>6401.0096865120822</v>
      </c>
      <c r="AQ7" s="30">
        <v>1.5118092810388126</v>
      </c>
      <c r="AR7" s="30">
        <v>13.496162354404879</v>
      </c>
      <c r="AS7" s="30">
        <v>16.663588333269598</v>
      </c>
      <c r="AT7" s="30">
        <v>1740.3025387702376</v>
      </c>
      <c r="AU7" s="30">
        <v>1715.3929176180368</v>
      </c>
      <c r="AV7" s="30">
        <v>0.97355383323019229</v>
      </c>
      <c r="AW7" s="30">
        <v>0.79686196683906996</v>
      </c>
      <c r="AX7" s="30">
        <v>2.1727656981786172</v>
      </c>
      <c r="AY7" s="30">
        <v>1.8268680475639341</v>
      </c>
      <c r="AZ7" s="30">
        <v>0.75602985862139738</v>
      </c>
      <c r="BA7" s="30">
        <v>0.82766095346369861</v>
      </c>
      <c r="BB7" s="30">
        <v>0.72359124727542912</v>
      </c>
      <c r="BC7" s="30">
        <v>0.78608979699433701</v>
      </c>
      <c r="BD7" s="30">
        <v>0.73224640761194593</v>
      </c>
      <c r="BE7" s="30">
        <v>0.78299182189177507</v>
      </c>
      <c r="BF7" s="30">
        <v>0.83886874906652309</v>
      </c>
      <c r="BG7" s="30">
        <v>0.75443535214498958</v>
      </c>
      <c r="BH7" s="30">
        <v>0.76797659327498746</v>
      </c>
      <c r="BI7" s="30">
        <v>0.73809261574342666</v>
      </c>
      <c r="BJ7" s="30">
        <v>0.69073229457518293</v>
      </c>
      <c r="BK7" s="30">
        <v>0.69163331695111907</v>
      </c>
      <c r="BL7" s="30">
        <v>0.79027901561569591</v>
      </c>
      <c r="BM7" s="30">
        <v>0.7041810134941997</v>
      </c>
      <c r="BN7" s="30">
        <v>0.77409818451658385</v>
      </c>
      <c r="BO7" s="30">
        <v>0.66974392009815464</v>
      </c>
      <c r="BP7" s="30">
        <v>0.75925539900366334</v>
      </c>
      <c r="BQ7" s="30">
        <v>0.73350760572300877</v>
      </c>
      <c r="BR7" s="30">
        <v>0.72312042135963239</v>
      </c>
      <c r="BS7" s="60">
        <v>0.77326302340159292</v>
      </c>
      <c r="BU7" s="59">
        <v>0.1903189494263493</v>
      </c>
      <c r="BV7" s="30">
        <v>7.2400762250043084E-3</v>
      </c>
      <c r="BW7" s="30">
        <v>6.8105440736630454E-2</v>
      </c>
      <c r="BX7" s="30">
        <v>18.630454002080867</v>
      </c>
      <c r="BY7" s="30">
        <v>31.06232166675542</v>
      </c>
      <c r="BZ7" s="30">
        <v>2.250265235394711</v>
      </c>
      <c r="CA7" s="30">
        <v>21.299172311658026</v>
      </c>
      <c r="CB7" s="30">
        <v>25.813938394337672</v>
      </c>
      <c r="CC7" s="30">
        <v>13.17459188373903</v>
      </c>
      <c r="CD7" s="30">
        <v>6.2439076783458578</v>
      </c>
      <c r="CE7" s="30">
        <v>0.1411085841438435</v>
      </c>
      <c r="CF7" s="30">
        <v>0.1757345426057422</v>
      </c>
      <c r="CG7" s="30">
        <v>1.0672440408566535</v>
      </c>
      <c r="CH7" s="30">
        <v>0.8804669399695958</v>
      </c>
      <c r="CI7" s="30">
        <v>1.8741491635845021E-3</v>
      </c>
      <c r="CJ7" s="30">
        <v>2.7337025138365256E-3</v>
      </c>
      <c r="CK7" s="30">
        <v>2.9952491142145468E-3</v>
      </c>
      <c r="CL7" s="30">
        <v>3.0897526737238487E-3</v>
      </c>
      <c r="CM7" s="30">
        <v>1.5822809387340492E-3</v>
      </c>
      <c r="CN7" s="30">
        <v>1.4013160117404158E-2</v>
      </c>
      <c r="CO7" s="30">
        <v>9.1160408353002827E-3</v>
      </c>
      <c r="CP7" s="30">
        <v>3.2240385056011992E-3</v>
      </c>
      <c r="CQ7" s="30">
        <v>1.3638895367871218E-2</v>
      </c>
      <c r="CR7" s="30">
        <v>1.7251682551056306E-3</v>
      </c>
      <c r="CS7" s="30">
        <v>7.3483612819563431E-3</v>
      </c>
      <c r="CT7" s="30">
        <v>2.3075258595719066E-3</v>
      </c>
      <c r="CU7" s="30">
        <v>7.4215670129086832E-3</v>
      </c>
      <c r="CV7" s="30">
        <v>2.0245605567456378E-3</v>
      </c>
      <c r="CW7" s="30">
        <v>1.1255565346760326E-2</v>
      </c>
      <c r="CX7" s="30">
        <v>2.5048035627622226E-3</v>
      </c>
      <c r="CY7" s="30">
        <v>8.4062011855093981E-3</v>
      </c>
      <c r="CZ7" s="30">
        <v>9.0326125160359906E-3</v>
      </c>
      <c r="DA7" s="30">
        <v>3.4026912745113934E-3</v>
      </c>
      <c r="DB7" s="60">
        <v>2.6947282727240781E-3</v>
      </c>
    </row>
    <row r="8" spans="1:106" x14ac:dyDescent="0.25">
      <c r="A8" s="59" t="s">
        <v>1095</v>
      </c>
      <c r="B8" s="68" t="s">
        <v>1048</v>
      </c>
      <c r="C8" s="30">
        <v>103137.53009026422</v>
      </c>
      <c r="D8" s="30">
        <v>60.023818001093922</v>
      </c>
      <c r="E8" s="30">
        <v>10889.729583102939</v>
      </c>
      <c r="F8" s="30">
        <v>334228.75143899745</v>
      </c>
      <c r="G8" s="30">
        <v>336108</v>
      </c>
      <c r="H8" s="30">
        <v>42.052296165210322</v>
      </c>
      <c r="I8" s="30">
        <v>364.21732738898703</v>
      </c>
      <c r="J8" s="30">
        <v>305.33046633427807</v>
      </c>
      <c r="K8" s="30">
        <v>82816.271261992937</v>
      </c>
      <c r="L8" s="30">
        <v>83185.539568704713</v>
      </c>
      <c r="M8" s="30">
        <v>41.450173959735139</v>
      </c>
      <c r="N8" s="30">
        <v>35.349116196394107</v>
      </c>
      <c r="O8" s="30">
        <v>38.130571582143084</v>
      </c>
      <c r="P8" s="30">
        <v>77.123047089848768</v>
      </c>
      <c r="Q8" s="30">
        <v>36.116985964360964</v>
      </c>
      <c r="R8" s="30">
        <v>37.87420966782674</v>
      </c>
      <c r="S8" s="30">
        <v>34.413796948368208</v>
      </c>
      <c r="T8" s="30">
        <v>37.274133355740659</v>
      </c>
      <c r="U8" s="30">
        <v>35.889388649528314</v>
      </c>
      <c r="V8" s="30">
        <v>35.629097442915786</v>
      </c>
      <c r="W8" s="30">
        <v>37.433334328520658</v>
      </c>
      <c r="X8" s="30">
        <v>35.094521286737667</v>
      </c>
      <c r="Y8" s="30">
        <v>38.484284373734738</v>
      </c>
      <c r="Z8" s="30">
        <v>35.999162370967085</v>
      </c>
      <c r="AA8" s="30">
        <v>36.018330145968051</v>
      </c>
      <c r="AB8" s="30">
        <v>36.354148847908021</v>
      </c>
      <c r="AC8" s="30">
        <v>38.08094339795317</v>
      </c>
      <c r="AD8" s="30">
        <v>34.874270698696108</v>
      </c>
      <c r="AE8" s="30">
        <v>38.105811006855284</v>
      </c>
      <c r="AF8" s="30">
        <v>35.359047638739895</v>
      </c>
      <c r="AG8" s="30">
        <v>36.946461912565773</v>
      </c>
      <c r="AH8" s="30">
        <v>38.4362131102869</v>
      </c>
      <c r="AI8" s="30">
        <v>36.766783656063232</v>
      </c>
      <c r="AJ8" s="60">
        <v>36.656016622336402</v>
      </c>
      <c r="AL8" s="59">
        <v>2201.3276081096374</v>
      </c>
      <c r="AM8" s="30">
        <v>1.3952616455141738</v>
      </c>
      <c r="AN8" s="30">
        <v>230.81061255397179</v>
      </c>
      <c r="AO8" s="30">
        <v>7242.0857909951428</v>
      </c>
      <c r="AP8" s="30">
        <v>7350.5987633887753</v>
      </c>
      <c r="AQ8" s="30">
        <v>1.9256340180852649</v>
      </c>
      <c r="AR8" s="30">
        <v>17.060184144140674</v>
      </c>
      <c r="AS8" s="30">
        <v>16.684457110031044</v>
      </c>
      <c r="AT8" s="30">
        <v>1810.2153363069929</v>
      </c>
      <c r="AU8" s="30">
        <v>1842.5570295842015</v>
      </c>
      <c r="AV8" s="30">
        <v>1.1544728837888212</v>
      </c>
      <c r="AW8" s="30">
        <v>0.81879075539524515</v>
      </c>
      <c r="AX8" s="30">
        <v>2.9073516434899056</v>
      </c>
      <c r="AY8" s="30">
        <v>2.076750766720628</v>
      </c>
      <c r="AZ8" s="30">
        <v>0.80133551875271369</v>
      </c>
      <c r="BA8" s="30">
        <v>0.8802740347302106</v>
      </c>
      <c r="BB8" s="30">
        <v>0.74912268505516633</v>
      </c>
      <c r="BC8" s="30">
        <v>0.84899868543127599</v>
      </c>
      <c r="BD8" s="30">
        <v>0.81530959227526967</v>
      </c>
      <c r="BE8" s="30">
        <v>0.80996832858459156</v>
      </c>
      <c r="BF8" s="30">
        <v>0.93864323080413747</v>
      </c>
      <c r="BG8" s="30">
        <v>0.83224348005081672</v>
      </c>
      <c r="BH8" s="30">
        <v>0.93689887192824617</v>
      </c>
      <c r="BI8" s="30">
        <v>0.85145173322515832</v>
      </c>
      <c r="BJ8" s="30">
        <v>0.8507563971908132</v>
      </c>
      <c r="BK8" s="30">
        <v>0.82761590335136614</v>
      </c>
      <c r="BL8" s="30">
        <v>0.87409081006356082</v>
      </c>
      <c r="BM8" s="30">
        <v>0.75206830521200385</v>
      </c>
      <c r="BN8" s="30">
        <v>0.8389628772718023</v>
      </c>
      <c r="BO8" s="30">
        <v>0.74734385196347897</v>
      </c>
      <c r="BP8" s="30">
        <v>0.85991115016769981</v>
      </c>
      <c r="BQ8" s="30">
        <v>0.83734096380915124</v>
      </c>
      <c r="BR8" s="30">
        <v>0.79437409536066639</v>
      </c>
      <c r="BS8" s="60">
        <v>0.80390232790924898</v>
      </c>
      <c r="BU8" s="59">
        <v>0.21675056542572702</v>
      </c>
      <c r="BV8" s="30">
        <v>8.3227449730001266E-3</v>
      </c>
      <c r="BW8" s="30">
        <v>7.5593101535566629E-2</v>
      </c>
      <c r="BX8" s="30">
        <v>23.10978132109307</v>
      </c>
      <c r="BY8" s="30">
        <v>41.103810686660985</v>
      </c>
      <c r="BZ8" s="30">
        <v>2.9082564106585238</v>
      </c>
      <c r="CA8" s="30">
        <v>26.119266105931668</v>
      </c>
      <c r="CB8" s="30">
        <v>29.155133248083089</v>
      </c>
      <c r="CC8" s="30">
        <v>16.188778776727961</v>
      </c>
      <c r="CD8" s="30">
        <v>7.5961305131086991</v>
      </c>
      <c r="CE8" s="30">
        <v>0.1336556052375151</v>
      </c>
      <c r="CF8" s="30">
        <v>0.2152909563864033</v>
      </c>
      <c r="CG8" s="30">
        <v>1.3124461197111439</v>
      </c>
      <c r="CH8" s="30">
        <v>1.0968824070900027</v>
      </c>
      <c r="CI8" s="30">
        <v>5.2394299131606108E-3</v>
      </c>
      <c r="CJ8" s="30">
        <v>9.3806652838054616E-3</v>
      </c>
      <c r="CK8" s="30">
        <v>5.2304817830468456E-3</v>
      </c>
      <c r="CL8" s="30">
        <v>6.0493779990892392E-3</v>
      </c>
      <c r="CM8" s="30">
        <v>4.3808812210659534E-3</v>
      </c>
      <c r="CN8" s="30">
        <v>1.7697238604190285E-2</v>
      </c>
      <c r="CO8" s="30">
        <v>1.7970986720369727E-2</v>
      </c>
      <c r="CP8" s="30">
        <v>8.2379267771636698E-3</v>
      </c>
      <c r="CQ8" s="30">
        <v>1.8385117463851425E-2</v>
      </c>
      <c r="CR8" s="30">
        <v>5.7281394592490608E-3</v>
      </c>
      <c r="CS8" s="30">
        <v>1.3568020392126635E-2</v>
      </c>
      <c r="CT8" s="30">
        <v>5.5131732099852728E-3</v>
      </c>
      <c r="CU8" s="30">
        <v>1.0981487980973434E-2</v>
      </c>
      <c r="CV8" s="30">
        <v>5.3196708408071308E-3</v>
      </c>
      <c r="CW8" s="30">
        <v>1.7507292882256793E-2</v>
      </c>
      <c r="CX8" s="30">
        <v>4.4864599090693623E-3</v>
      </c>
      <c r="CY8" s="30">
        <v>1.7728164993326505E-2</v>
      </c>
      <c r="CZ8" s="30">
        <v>1.0175024584678467E-2</v>
      </c>
      <c r="DA8" s="30">
        <v>6.2624915603877807E-3</v>
      </c>
      <c r="DB8" s="60">
        <v>7.2116795038135824E-3</v>
      </c>
    </row>
    <row r="9" spans="1:106" x14ac:dyDescent="0.25">
      <c r="A9" s="59" t="s">
        <v>1096</v>
      </c>
      <c r="B9" s="68" t="s">
        <v>1048</v>
      </c>
      <c r="C9" s="30">
        <v>102803.25822853795</v>
      </c>
      <c r="D9" s="30">
        <v>59.879142031748437</v>
      </c>
      <c r="E9" s="30">
        <v>10875.703226751064</v>
      </c>
      <c r="F9" s="30">
        <v>331656.85994071036</v>
      </c>
      <c r="G9" s="30">
        <v>336108</v>
      </c>
      <c r="H9" s="30">
        <v>40.311815170586819</v>
      </c>
      <c r="I9" s="30">
        <v>371.22799359816531</v>
      </c>
      <c r="J9" s="30">
        <v>279.8789943710056</v>
      </c>
      <c r="K9" s="30">
        <v>82765.860564751682</v>
      </c>
      <c r="L9" s="30">
        <v>82913.849656575127</v>
      </c>
      <c r="M9" s="30">
        <v>41.26623913085362</v>
      </c>
      <c r="N9" s="30">
        <v>35.717813216849713</v>
      </c>
      <c r="O9" s="30">
        <v>39.949547923920896</v>
      </c>
      <c r="P9" s="30">
        <v>76.6094957585033</v>
      </c>
      <c r="Q9" s="30">
        <v>36.744198889213294</v>
      </c>
      <c r="R9" s="30">
        <v>37.94084577821927</v>
      </c>
      <c r="S9" s="30">
        <v>34.350492162145123</v>
      </c>
      <c r="T9" s="30">
        <v>37.402965478571886</v>
      </c>
      <c r="U9" s="30">
        <v>36.099012493378652</v>
      </c>
      <c r="V9" s="30">
        <v>35.425584100428182</v>
      </c>
      <c r="W9" s="30">
        <v>36.909765905906596</v>
      </c>
      <c r="X9" s="30">
        <v>35.191650525120714</v>
      </c>
      <c r="Y9" s="30">
        <v>37.761283734282699</v>
      </c>
      <c r="Z9" s="30">
        <v>36.097843927593438</v>
      </c>
      <c r="AA9" s="30">
        <v>34.918698858226826</v>
      </c>
      <c r="AB9" s="30">
        <v>35.750485389679497</v>
      </c>
      <c r="AC9" s="30">
        <v>37.565989350366415</v>
      </c>
      <c r="AD9" s="30">
        <v>34.937301963947775</v>
      </c>
      <c r="AE9" s="30">
        <v>38.659318338756258</v>
      </c>
      <c r="AF9" s="30">
        <v>35.581800859718143</v>
      </c>
      <c r="AG9" s="30">
        <v>37.580162227186648</v>
      </c>
      <c r="AH9" s="30">
        <v>38.427233122648772</v>
      </c>
      <c r="AI9" s="30">
        <v>36.643815973981923</v>
      </c>
      <c r="AJ9" s="60">
        <v>36.398518531693909</v>
      </c>
      <c r="AL9" s="59">
        <v>2267.6363303714156</v>
      </c>
      <c r="AM9" s="30">
        <v>1.3450303250877307</v>
      </c>
      <c r="AN9" s="30">
        <v>228.12615968992066</v>
      </c>
      <c r="AO9" s="30">
        <v>6889.2354881430756</v>
      </c>
      <c r="AP9" s="30">
        <v>7161.419296090633</v>
      </c>
      <c r="AQ9" s="30">
        <v>1.737070352679734</v>
      </c>
      <c r="AR9" s="30">
        <v>14.439898323437227</v>
      </c>
      <c r="AS9" s="30">
        <v>15.929463024744052</v>
      </c>
      <c r="AT9" s="30">
        <v>1825.1473218298247</v>
      </c>
      <c r="AU9" s="30">
        <v>1785.763556069249</v>
      </c>
      <c r="AV9" s="30">
        <v>1.0229941154558571</v>
      </c>
      <c r="AW9" s="30">
        <v>0.83205271332356223</v>
      </c>
      <c r="AX9" s="30">
        <v>2.5417766104781259</v>
      </c>
      <c r="AY9" s="30">
        <v>1.8795358234100672</v>
      </c>
      <c r="AZ9" s="30">
        <v>0.8266262106969694</v>
      </c>
      <c r="BA9" s="30">
        <v>0.8603402697732736</v>
      </c>
      <c r="BB9" s="30">
        <v>0.75657522654915266</v>
      </c>
      <c r="BC9" s="30">
        <v>0.82714776746697816</v>
      </c>
      <c r="BD9" s="30">
        <v>0.84773300785114647</v>
      </c>
      <c r="BE9" s="30">
        <v>0.84970696435088433</v>
      </c>
      <c r="BF9" s="30">
        <v>0.84360020242733313</v>
      </c>
      <c r="BG9" s="30">
        <v>0.79192825556143986</v>
      </c>
      <c r="BH9" s="30">
        <v>0.82601758226900701</v>
      </c>
      <c r="BI9" s="30">
        <v>0.80650074046190934</v>
      </c>
      <c r="BJ9" s="30">
        <v>0.79237648783193848</v>
      </c>
      <c r="BK9" s="30">
        <v>0.80372877824512123</v>
      </c>
      <c r="BL9" s="30">
        <v>0.85072016070243794</v>
      </c>
      <c r="BM9" s="30">
        <v>0.74749058712753147</v>
      </c>
      <c r="BN9" s="30">
        <v>0.88810965494351213</v>
      </c>
      <c r="BO9" s="30">
        <v>0.77030395336424229</v>
      </c>
      <c r="BP9" s="30">
        <v>0.88110847747446253</v>
      </c>
      <c r="BQ9" s="30">
        <v>0.86262276782174885</v>
      </c>
      <c r="BR9" s="30">
        <v>0.81897980837007245</v>
      </c>
      <c r="BS9" s="60">
        <v>0.81404039451714372</v>
      </c>
      <c r="BU9" s="59">
        <v>0.19003877623566351</v>
      </c>
      <c r="BV9" s="30">
        <v>6.4756288008162811E-3</v>
      </c>
      <c r="BW9" s="30">
        <v>6.2005139990043506E-2</v>
      </c>
      <c r="BX9" s="30">
        <v>20.740054348276022</v>
      </c>
      <c r="BY9" s="30">
        <v>36.836154834961171</v>
      </c>
      <c r="BZ9" s="30">
        <v>2.6125308074351685</v>
      </c>
      <c r="CA9" s="30">
        <v>23.444896167690136</v>
      </c>
      <c r="CB9" s="30">
        <v>26.671341985914228</v>
      </c>
      <c r="CC9" s="30">
        <v>14.634113722143658</v>
      </c>
      <c r="CD9" s="30">
        <v>6.8699333316104871</v>
      </c>
      <c r="CE9" s="30">
        <v>0.12180233536610584</v>
      </c>
      <c r="CF9" s="30">
        <v>0.19379835096719894</v>
      </c>
      <c r="CG9" s="30">
        <v>1.1772761432654677</v>
      </c>
      <c r="CH9" s="30">
        <v>0.98753398333187137</v>
      </c>
      <c r="CI9" s="30">
        <v>1.2617625011042326E-3</v>
      </c>
      <c r="CJ9" s="30">
        <v>5.2429868005137853E-3</v>
      </c>
      <c r="CK9" s="30">
        <v>2.6046779487383866E-3</v>
      </c>
      <c r="CL9" s="30">
        <v>2.3525538291229889E-3</v>
      </c>
      <c r="CM9" s="30">
        <v>2.3479411109496025E-3</v>
      </c>
      <c r="CN9" s="30">
        <v>1.0655307060940965E-2</v>
      </c>
      <c r="CO9" s="30">
        <v>1.2744686618475994E-2</v>
      </c>
      <c r="CP9" s="30">
        <v>3.009546133389144E-3</v>
      </c>
      <c r="CQ9" s="30">
        <v>1.5720168917262755E-2</v>
      </c>
      <c r="CR9" s="30">
        <v>1.8914780993727386E-3</v>
      </c>
      <c r="CS9" s="30">
        <v>9.8483857671444342E-3</v>
      </c>
      <c r="CT9" s="30">
        <v>1.933338841157583E-3</v>
      </c>
      <c r="CU9" s="30">
        <v>1.8194438191163785E-3</v>
      </c>
      <c r="CV9" s="30">
        <v>2.6171725013490041E-3</v>
      </c>
      <c r="CW9" s="30">
        <v>1.1273203105873717E-2</v>
      </c>
      <c r="CX9" s="30">
        <v>2.0914739771591318E-3</v>
      </c>
      <c r="CY9" s="30">
        <v>9.595848005025203E-3</v>
      </c>
      <c r="CZ9" s="30">
        <v>1.0735129623305762E-2</v>
      </c>
      <c r="DA9" s="30">
        <v>4.429679890593779E-3</v>
      </c>
      <c r="DB9" s="60">
        <v>4.8354581844429435E-3</v>
      </c>
    </row>
    <row r="10" spans="1:106" x14ac:dyDescent="0.25">
      <c r="A10" s="59" t="s">
        <v>1097</v>
      </c>
      <c r="B10" s="68" t="s">
        <v>1048</v>
      </c>
      <c r="C10" s="30">
        <v>102011.57495008905</v>
      </c>
      <c r="D10" s="30">
        <v>59.920621178264959</v>
      </c>
      <c r="E10" s="30">
        <v>10937.183029178837</v>
      </c>
      <c r="F10" s="30">
        <v>333938.3596121177</v>
      </c>
      <c r="G10" s="30">
        <v>336108</v>
      </c>
      <c r="H10" s="30">
        <v>42.063801314682436</v>
      </c>
      <c r="I10" s="30">
        <v>362.3504934736286</v>
      </c>
      <c r="J10" s="30">
        <v>295.85900910051845</v>
      </c>
      <c r="K10" s="30">
        <v>82222.75395141897</v>
      </c>
      <c r="L10" s="30">
        <v>82487.215638757392</v>
      </c>
      <c r="M10" s="30">
        <v>40.090998927500692</v>
      </c>
      <c r="N10" s="30">
        <v>35.052535608005478</v>
      </c>
      <c r="O10" s="30">
        <v>39.442534019864816</v>
      </c>
      <c r="P10" s="30">
        <v>75.766530360879372</v>
      </c>
      <c r="Q10" s="30">
        <v>36.497973776667664</v>
      </c>
      <c r="R10" s="30">
        <v>37.852954644106646</v>
      </c>
      <c r="S10" s="30">
        <v>34.63602558419808</v>
      </c>
      <c r="T10" s="30">
        <v>37.0453544350081</v>
      </c>
      <c r="U10" s="30">
        <v>36.114348239370401</v>
      </c>
      <c r="V10" s="30">
        <v>35.510703590820164</v>
      </c>
      <c r="W10" s="30">
        <v>37.517488357597401</v>
      </c>
      <c r="X10" s="30">
        <v>34.944628098456313</v>
      </c>
      <c r="Y10" s="30">
        <v>37.798356242193861</v>
      </c>
      <c r="Z10" s="30">
        <v>35.967267217079481</v>
      </c>
      <c r="AA10" s="30">
        <v>35.409227817538707</v>
      </c>
      <c r="AB10" s="30">
        <v>35.667014004651129</v>
      </c>
      <c r="AC10" s="30">
        <v>37.651975289005236</v>
      </c>
      <c r="AD10" s="30">
        <v>34.600784634291522</v>
      </c>
      <c r="AE10" s="30">
        <v>38.425679675410137</v>
      </c>
      <c r="AF10" s="30">
        <v>34.897746472474516</v>
      </c>
      <c r="AG10" s="30">
        <v>36.989514389641499</v>
      </c>
      <c r="AH10" s="30">
        <v>38.238983543904716</v>
      </c>
      <c r="AI10" s="30">
        <v>36.22876725420668</v>
      </c>
      <c r="AJ10" s="60">
        <v>36.527968163057231</v>
      </c>
      <c r="AL10" s="59">
        <v>2146.4201755935169</v>
      </c>
      <c r="AM10" s="30">
        <v>1.3111880521862826</v>
      </c>
      <c r="AN10" s="30">
        <v>230.63994773141897</v>
      </c>
      <c r="AO10" s="30">
        <v>6997.6539928980555</v>
      </c>
      <c r="AP10" s="30">
        <v>7174.1360083453574</v>
      </c>
      <c r="AQ10" s="30">
        <v>1.7283197990955848</v>
      </c>
      <c r="AR10" s="30">
        <v>16.062330152704789</v>
      </c>
      <c r="AS10" s="30">
        <v>17.930548805546259</v>
      </c>
      <c r="AT10" s="30">
        <v>1760.8831038226942</v>
      </c>
      <c r="AU10" s="30">
        <v>1865.7256267373925</v>
      </c>
      <c r="AV10" s="30">
        <v>1.0037584736927976</v>
      </c>
      <c r="AW10" s="30">
        <v>0.82433913589945018</v>
      </c>
      <c r="AX10" s="30">
        <v>2.6338877612158584</v>
      </c>
      <c r="AY10" s="30">
        <v>2.0050992687939129</v>
      </c>
      <c r="AZ10" s="30">
        <v>0.77986754113244972</v>
      </c>
      <c r="BA10" s="30">
        <v>0.80387331834619502</v>
      </c>
      <c r="BB10" s="30">
        <v>0.75133764540377779</v>
      </c>
      <c r="BC10" s="30">
        <v>0.83913574743014818</v>
      </c>
      <c r="BD10" s="30">
        <v>0.78445964764013909</v>
      </c>
      <c r="BE10" s="30">
        <v>0.77105320758081397</v>
      </c>
      <c r="BF10" s="30">
        <v>0.93728119009975264</v>
      </c>
      <c r="BG10" s="30">
        <v>0.8060197932587353</v>
      </c>
      <c r="BH10" s="30">
        <v>0.8881814419284163</v>
      </c>
      <c r="BI10" s="30">
        <v>0.8071412125296844</v>
      </c>
      <c r="BJ10" s="30">
        <v>0.80997835266811802</v>
      </c>
      <c r="BK10" s="30">
        <v>0.79964902222496381</v>
      </c>
      <c r="BL10" s="30">
        <v>0.85826956438699664</v>
      </c>
      <c r="BM10" s="30">
        <v>0.74440997138553977</v>
      </c>
      <c r="BN10" s="30">
        <v>0.84975543882397186</v>
      </c>
      <c r="BO10" s="30">
        <v>0.77123313975215946</v>
      </c>
      <c r="BP10" s="30">
        <v>0.79777976831559316</v>
      </c>
      <c r="BQ10" s="30">
        <v>0.84521086539254986</v>
      </c>
      <c r="BR10" s="30">
        <v>0.78258445513364117</v>
      </c>
      <c r="BS10" s="60">
        <v>0.85015628300005763</v>
      </c>
      <c r="BU10" s="59">
        <v>0.29354673197227937</v>
      </c>
      <c r="BV10" s="30">
        <v>8.8069349095440518E-3</v>
      </c>
      <c r="BW10" s="30">
        <v>0.11779122410743136</v>
      </c>
      <c r="BX10" s="30">
        <v>22.831398347269435</v>
      </c>
      <c r="BY10" s="30">
        <v>40.589488008106514</v>
      </c>
      <c r="BZ10" s="30">
        <v>2.864812259755162</v>
      </c>
      <c r="CA10" s="30">
        <v>25.662284886605693</v>
      </c>
      <c r="CB10" s="30">
        <v>28.838923208085319</v>
      </c>
      <c r="CC10" s="30">
        <v>15.702617548496365</v>
      </c>
      <c r="CD10" s="30">
        <v>7.6406633506958492</v>
      </c>
      <c r="CE10" s="30">
        <v>9.9548848488887176E-2</v>
      </c>
      <c r="CF10" s="30">
        <v>0.21389211091325852</v>
      </c>
      <c r="CG10" s="30">
        <v>1.2931600431047046</v>
      </c>
      <c r="CH10" s="30">
        <v>1.0899862929468904</v>
      </c>
      <c r="CI10" s="30">
        <v>4.5160680685652948E-3</v>
      </c>
      <c r="CJ10" s="30">
        <v>5.3457436589162133E-3</v>
      </c>
      <c r="CK10" s="30">
        <v>4.9152166543946834E-3</v>
      </c>
      <c r="CL10" s="30">
        <v>5.0186661846095462E-3</v>
      </c>
      <c r="CM10" s="30">
        <v>3.4978544290115337E-3</v>
      </c>
      <c r="CN10" s="30">
        <v>1.1451118011115469E-2</v>
      </c>
      <c r="CO10" s="30">
        <v>1.7840892851032096E-2</v>
      </c>
      <c r="CP10" s="30">
        <v>7.072307690967985E-3</v>
      </c>
      <c r="CQ10" s="30">
        <v>1.4012428414685319E-2</v>
      </c>
      <c r="CR10" s="30">
        <v>3.6980782385713264E-3</v>
      </c>
      <c r="CS10" s="30">
        <v>1.3473748274188107E-2</v>
      </c>
      <c r="CT10" s="30">
        <v>4.7171586852647563E-3</v>
      </c>
      <c r="CU10" s="30">
        <v>9.4959116490110698E-3</v>
      </c>
      <c r="CV10" s="30">
        <v>4.0623529775987094E-3</v>
      </c>
      <c r="CW10" s="30">
        <v>1.3090378312706824E-2</v>
      </c>
      <c r="CX10" s="30">
        <v>4.0889958962314283E-3</v>
      </c>
      <c r="CY10" s="30">
        <v>9.9578750339448414E-3</v>
      </c>
      <c r="CZ10" s="30">
        <v>1.1579785335184797E-2</v>
      </c>
      <c r="DA10" s="30">
        <v>6.4600004911552133E-3</v>
      </c>
      <c r="DB10" s="60">
        <v>4.111293331222776E-3</v>
      </c>
    </row>
    <row r="11" spans="1:106" x14ac:dyDescent="0.25">
      <c r="A11" s="59" t="s">
        <v>1098</v>
      </c>
      <c r="B11" s="68" t="s">
        <v>1048</v>
      </c>
      <c r="C11" s="30">
        <v>106179.61530066657</v>
      </c>
      <c r="D11" s="30">
        <v>60.980991837182174</v>
      </c>
      <c r="E11" s="30">
        <v>11517.500777714849</v>
      </c>
      <c r="F11" s="30">
        <v>340285.78050186316</v>
      </c>
      <c r="G11" s="30">
        <v>336108</v>
      </c>
      <c r="H11" s="30">
        <v>40.882004252852681</v>
      </c>
      <c r="I11" s="30">
        <v>386.12771455795877</v>
      </c>
      <c r="J11" s="30">
        <v>343.81581339616179</v>
      </c>
      <c r="K11" s="30">
        <v>84870.85843465873</v>
      </c>
      <c r="L11" s="30">
        <v>85208.573984140734</v>
      </c>
      <c r="M11" s="30">
        <v>40.589319802526909</v>
      </c>
      <c r="N11" s="30">
        <v>36.142987613548236</v>
      </c>
      <c r="O11" s="30">
        <v>43.023590862787358</v>
      </c>
      <c r="P11" s="30">
        <v>80.504825262905342</v>
      </c>
      <c r="Q11" s="30">
        <v>38.01577452037975</v>
      </c>
      <c r="R11" s="30">
        <v>38.976186677248336</v>
      </c>
      <c r="S11" s="30">
        <v>35.275218987732039</v>
      </c>
      <c r="T11" s="30">
        <v>37.657893716777977</v>
      </c>
      <c r="U11" s="30">
        <v>36.804088219142905</v>
      </c>
      <c r="V11" s="30">
        <v>36.68404578328434</v>
      </c>
      <c r="W11" s="30">
        <v>38.238190969683757</v>
      </c>
      <c r="X11" s="30">
        <v>36.080989204585869</v>
      </c>
      <c r="Y11" s="30">
        <v>39.259383305359407</v>
      </c>
      <c r="Z11" s="30">
        <v>37.221064008752641</v>
      </c>
      <c r="AA11" s="30">
        <v>36.469920873158578</v>
      </c>
      <c r="AB11" s="30">
        <v>36.878578856977256</v>
      </c>
      <c r="AC11" s="30">
        <v>39.445011298549034</v>
      </c>
      <c r="AD11" s="30">
        <v>35.87447079195266</v>
      </c>
      <c r="AE11" s="30">
        <v>39.743965725465252</v>
      </c>
      <c r="AF11" s="30">
        <v>36.496621370873505</v>
      </c>
      <c r="AG11" s="30">
        <v>38.113894972479763</v>
      </c>
      <c r="AH11" s="30">
        <v>38.654785323654792</v>
      </c>
      <c r="AI11" s="30">
        <v>37.862162121696848</v>
      </c>
      <c r="AJ11" s="60">
        <v>37.609380772587954</v>
      </c>
      <c r="AL11" s="59">
        <v>1882.9869368691352</v>
      </c>
      <c r="AM11" s="30">
        <v>1.1668434595126569</v>
      </c>
      <c r="AN11" s="30">
        <v>208.67963591908654</v>
      </c>
      <c r="AO11" s="30">
        <v>6196.095138240461</v>
      </c>
      <c r="AP11" s="30">
        <v>6060.2003376020493</v>
      </c>
      <c r="AQ11" s="30">
        <v>1.4147279509402395</v>
      </c>
      <c r="AR11" s="30">
        <v>13.464697593911529</v>
      </c>
      <c r="AS11" s="30">
        <v>17.383197001435956</v>
      </c>
      <c r="AT11" s="30">
        <v>1676.184717365619</v>
      </c>
      <c r="AU11" s="30">
        <v>1639.6036955233521</v>
      </c>
      <c r="AV11" s="30">
        <v>0.93939708827070523</v>
      </c>
      <c r="AW11" s="30">
        <v>0.72804990454240237</v>
      </c>
      <c r="AX11" s="30">
        <v>2.0921355287478391</v>
      </c>
      <c r="AY11" s="30">
        <v>1.9778074502060723</v>
      </c>
      <c r="AZ11" s="30">
        <v>0.72118343932339024</v>
      </c>
      <c r="BA11" s="30">
        <v>0.70716397524914232</v>
      </c>
      <c r="BB11" s="30">
        <v>0.64281887681870964</v>
      </c>
      <c r="BC11" s="30">
        <v>0.69691099496981967</v>
      </c>
      <c r="BD11" s="30">
        <v>0.68851072334277841</v>
      </c>
      <c r="BE11" s="30">
        <v>0.73926060442511299</v>
      </c>
      <c r="BF11" s="30">
        <v>0.72391416455104729</v>
      </c>
      <c r="BG11" s="30">
        <v>0.64964402959026646</v>
      </c>
      <c r="BH11" s="30">
        <v>0.70717968653480101</v>
      </c>
      <c r="BI11" s="30">
        <v>0.68851805307827785</v>
      </c>
      <c r="BJ11" s="30">
        <v>0.67920586573261277</v>
      </c>
      <c r="BK11" s="30">
        <v>0.6531612603416761</v>
      </c>
      <c r="BL11" s="30">
        <v>0.72849865928119706</v>
      </c>
      <c r="BM11" s="30">
        <v>0.66565285020908305</v>
      </c>
      <c r="BN11" s="30">
        <v>0.73830573559456825</v>
      </c>
      <c r="BO11" s="30">
        <v>0.66059507972415021</v>
      </c>
      <c r="BP11" s="30">
        <v>0.73133789634660473</v>
      </c>
      <c r="BQ11" s="30">
        <v>0.65340483126506987</v>
      </c>
      <c r="BR11" s="30">
        <v>0.67217445472912629</v>
      </c>
      <c r="BS11" s="60">
        <v>0.69201343841571039</v>
      </c>
      <c r="BU11" s="59">
        <v>0.16434128230832709</v>
      </c>
      <c r="BV11" s="30">
        <v>1.2797805762187694E-3</v>
      </c>
      <c r="BW11" s="30">
        <v>5.2959925847384973E-2</v>
      </c>
      <c r="BX11" s="30">
        <v>18.694936395681978</v>
      </c>
      <c r="BY11" s="30">
        <v>30.606651893463958</v>
      </c>
      <c r="BZ11" s="30">
        <v>2.1515548708740999</v>
      </c>
      <c r="CA11" s="30">
        <v>21.267210211564908</v>
      </c>
      <c r="CB11" s="30">
        <v>26.424467271471045</v>
      </c>
      <c r="CC11" s="30">
        <v>11.376440823806332</v>
      </c>
      <c r="CD11" s="30">
        <v>6.3584707420279258</v>
      </c>
      <c r="CE11" s="30">
        <v>0.12392817940444457</v>
      </c>
      <c r="CF11" s="30">
        <v>0.17228158992485632</v>
      </c>
      <c r="CG11" s="30">
        <v>1.0634766333235528</v>
      </c>
      <c r="CH11" s="30">
        <v>0.89315453526250954</v>
      </c>
      <c r="CI11" s="30">
        <v>4.6884146030797485E-4</v>
      </c>
      <c r="CJ11" s="30">
        <v>9.8278944127959508E-4</v>
      </c>
      <c r="CK11" s="30">
        <v>1.4693886319355933E-3</v>
      </c>
      <c r="CL11" s="30">
        <v>1.9573387388006833E-3</v>
      </c>
      <c r="CM11" s="30">
        <v>4.4622883444876249E-4</v>
      </c>
      <c r="CN11" s="30">
        <v>1.0163648394188209E-2</v>
      </c>
      <c r="CO11" s="30">
        <v>3.3455734791109052E-3</v>
      </c>
      <c r="CP11" s="30">
        <v>3.8158551904369938E-3</v>
      </c>
      <c r="CQ11" s="30">
        <v>1.6097673847594814E-2</v>
      </c>
      <c r="CR11" s="30">
        <v>2.0869389659353707E-3</v>
      </c>
      <c r="CS11" s="30">
        <v>7.7392665280313988E-3</v>
      </c>
      <c r="CT11" s="30">
        <v>5.1169240688463732E-4</v>
      </c>
      <c r="CU11" s="30">
        <v>6.8541110845219142E-3</v>
      </c>
      <c r="CV11" s="30">
        <v>2.5489254795589239E-3</v>
      </c>
      <c r="CW11" s="30">
        <v>1.1633460148064127E-2</v>
      </c>
      <c r="CX11" s="30">
        <v>3.0234189532999129E-3</v>
      </c>
      <c r="CY11" s="30">
        <v>1.0717613629419299E-2</v>
      </c>
      <c r="CZ11" s="30">
        <v>9.3638242873315247E-3</v>
      </c>
      <c r="DA11" s="30">
        <v>3.5883112713383297E-3</v>
      </c>
      <c r="DB11" s="60">
        <v>2.2003854123656529E-3</v>
      </c>
    </row>
    <row r="12" spans="1:106" x14ac:dyDescent="0.25">
      <c r="A12" s="59" t="s">
        <v>1099</v>
      </c>
      <c r="B12" s="68" t="s">
        <v>1048</v>
      </c>
      <c r="C12" s="30">
        <v>104460.70350926582</v>
      </c>
      <c r="D12" s="30">
        <v>60.321609620918061</v>
      </c>
      <c r="E12" s="30">
        <v>11265.289012076217</v>
      </c>
      <c r="F12" s="30">
        <v>335595.85311313946</v>
      </c>
      <c r="G12" s="30">
        <v>336108</v>
      </c>
      <c r="H12" s="30">
        <v>40.710114600441123</v>
      </c>
      <c r="I12" s="30">
        <v>350.6757336434639</v>
      </c>
      <c r="J12" s="30">
        <v>333.00697732319395</v>
      </c>
      <c r="K12" s="30">
        <v>82595.392225208518</v>
      </c>
      <c r="L12" s="30">
        <v>83949.543083120836</v>
      </c>
      <c r="M12" s="30">
        <v>39.982276021344745</v>
      </c>
      <c r="N12" s="30">
        <v>35.524218769870224</v>
      </c>
      <c r="O12" s="30">
        <v>41.795075929347632</v>
      </c>
      <c r="P12" s="30">
        <v>77.167720151189513</v>
      </c>
      <c r="Q12" s="30">
        <v>36.945623092128031</v>
      </c>
      <c r="R12" s="30">
        <v>37.888590379399872</v>
      </c>
      <c r="S12" s="30">
        <v>34.667432077775359</v>
      </c>
      <c r="T12" s="30">
        <v>37.072086214928909</v>
      </c>
      <c r="U12" s="30">
        <v>35.982300137337667</v>
      </c>
      <c r="V12" s="30">
        <v>35.777562148086986</v>
      </c>
      <c r="W12" s="30">
        <v>37.454306065278772</v>
      </c>
      <c r="X12" s="30">
        <v>35.273219097376852</v>
      </c>
      <c r="Y12" s="30">
        <v>38.948938040044936</v>
      </c>
      <c r="Z12" s="30">
        <v>36.103061411541269</v>
      </c>
      <c r="AA12" s="30">
        <v>35.337495537681264</v>
      </c>
      <c r="AB12" s="30">
        <v>35.992068584360688</v>
      </c>
      <c r="AC12" s="30">
        <v>37.798762282918531</v>
      </c>
      <c r="AD12" s="30">
        <v>34.617895395890145</v>
      </c>
      <c r="AE12" s="30">
        <v>38.146175898735812</v>
      </c>
      <c r="AF12" s="30">
        <v>35.723301529771497</v>
      </c>
      <c r="AG12" s="30">
        <v>37.673152769187816</v>
      </c>
      <c r="AH12" s="30">
        <v>38.353229677503457</v>
      </c>
      <c r="AI12" s="30">
        <v>37.294300531951038</v>
      </c>
      <c r="AJ12" s="60">
        <v>37.015013883621428</v>
      </c>
      <c r="AL12" s="59">
        <v>1760.7289388268978</v>
      </c>
      <c r="AM12" s="30">
        <v>1.1207422281336588</v>
      </c>
      <c r="AN12" s="30">
        <v>197.37627985814876</v>
      </c>
      <c r="AO12" s="30">
        <v>6066.3617031025997</v>
      </c>
      <c r="AP12" s="30">
        <v>5992.2668567231303</v>
      </c>
      <c r="AQ12" s="30">
        <v>1.4135767351251116</v>
      </c>
      <c r="AR12" s="30">
        <v>11.965102349377149</v>
      </c>
      <c r="AS12" s="30">
        <v>16.234335228194244</v>
      </c>
      <c r="AT12" s="30">
        <v>1544.6956592470417</v>
      </c>
      <c r="AU12" s="30">
        <v>1494.7176215634704</v>
      </c>
      <c r="AV12" s="30">
        <v>0.8613128294774659</v>
      </c>
      <c r="AW12" s="30">
        <v>0.70472448243517427</v>
      </c>
      <c r="AX12" s="30">
        <v>1.985080613650714</v>
      </c>
      <c r="AY12" s="30">
        <v>1.6667167160991303</v>
      </c>
      <c r="AZ12" s="30">
        <v>0.65219596379952549</v>
      </c>
      <c r="BA12" s="30">
        <v>0.65929050400954392</v>
      </c>
      <c r="BB12" s="30">
        <v>0.62932779324653132</v>
      </c>
      <c r="BC12" s="30">
        <v>0.69344927552613367</v>
      </c>
      <c r="BD12" s="30">
        <v>0.63523593128262057</v>
      </c>
      <c r="BE12" s="30">
        <v>0.67448057811961648</v>
      </c>
      <c r="BF12" s="30">
        <v>0.74426735981044512</v>
      </c>
      <c r="BG12" s="30">
        <v>0.63518022143594766</v>
      </c>
      <c r="BH12" s="30">
        <v>0.70055463296667264</v>
      </c>
      <c r="BI12" s="30">
        <v>0.63136911424819153</v>
      </c>
      <c r="BJ12" s="30">
        <v>0.64727602511557136</v>
      </c>
      <c r="BK12" s="30">
        <v>0.6544402116087058</v>
      </c>
      <c r="BL12" s="30">
        <v>0.65439128884135345</v>
      </c>
      <c r="BM12" s="30">
        <v>0.57855657990724063</v>
      </c>
      <c r="BN12" s="30">
        <v>0.65898955214275612</v>
      </c>
      <c r="BO12" s="30">
        <v>0.6686114168239452</v>
      </c>
      <c r="BP12" s="30">
        <v>0.70008261030503582</v>
      </c>
      <c r="BQ12" s="30">
        <v>0.64369644866199405</v>
      </c>
      <c r="BR12" s="30">
        <v>0.7090561656899248</v>
      </c>
      <c r="BS12" s="60">
        <v>0.73366466239330852</v>
      </c>
      <c r="BU12" s="59">
        <v>0.1818010809033139</v>
      </c>
      <c r="BV12" s="30">
        <v>6.3296435916147323E-3</v>
      </c>
      <c r="BW12" s="30">
        <v>6.6111939187639093E-2</v>
      </c>
      <c r="BX12" s="30">
        <v>18.13018122181202</v>
      </c>
      <c r="BY12" s="30">
        <v>29.71616577379698</v>
      </c>
      <c r="BZ12" s="30">
        <v>2.0681737800740958</v>
      </c>
      <c r="CA12" s="30">
        <v>20.594247296634272</v>
      </c>
      <c r="CB12" s="30">
        <v>25.350818287571922</v>
      </c>
      <c r="CC12" s="30">
        <v>11.233689172855302</v>
      </c>
      <c r="CD12" s="30">
        <v>6.2520907148167906</v>
      </c>
      <c r="CE12" s="30">
        <v>0.13862083139506309</v>
      </c>
      <c r="CF12" s="30">
        <v>0.1664338549545672</v>
      </c>
      <c r="CG12" s="30">
        <v>1.0308595311391504</v>
      </c>
      <c r="CH12" s="30">
        <v>0.86536358822577675</v>
      </c>
      <c r="CI12" s="30">
        <v>2.4974659438621294E-3</v>
      </c>
      <c r="CJ12" s="30">
        <v>2.6959221617796716E-3</v>
      </c>
      <c r="CK12" s="30">
        <v>2.0935123716826149E-3</v>
      </c>
      <c r="CL12" s="30">
        <v>3.8752020287354657E-3</v>
      </c>
      <c r="CM12" s="30">
        <v>2.2072821879938658E-3</v>
      </c>
      <c r="CN12" s="30">
        <v>1.1418524833199479E-2</v>
      </c>
      <c r="CO12" s="30">
        <v>1.3543970739869956E-2</v>
      </c>
      <c r="CP12" s="30">
        <v>3.6880068314188207E-3</v>
      </c>
      <c r="CQ12" s="30">
        <v>1.3919181728665539E-2</v>
      </c>
      <c r="CR12" s="30">
        <v>2.2549763689341459E-3</v>
      </c>
      <c r="CS12" s="30">
        <v>5.8920581111690309E-3</v>
      </c>
      <c r="CT12" s="30">
        <v>2.5313283707640763E-3</v>
      </c>
      <c r="CU12" s="30">
        <v>5.6974746143639583E-3</v>
      </c>
      <c r="CV12" s="30">
        <v>2.2545786958283807E-3</v>
      </c>
      <c r="CW12" s="30">
        <v>1.1246402622998619E-2</v>
      </c>
      <c r="CX12" s="30">
        <v>3.1152570420438707E-3</v>
      </c>
      <c r="CY12" s="30">
        <v>8.4799457066887293E-3</v>
      </c>
      <c r="CZ12" s="30">
        <v>8.6169673968046097E-3</v>
      </c>
      <c r="DA12" s="30">
        <v>3.4686567932321823E-3</v>
      </c>
      <c r="DB12" s="60">
        <v>4.886009729125518E-3</v>
      </c>
    </row>
    <row r="13" spans="1:106" x14ac:dyDescent="0.25">
      <c r="A13" s="59" t="s">
        <v>1100</v>
      </c>
      <c r="B13" s="68" t="s">
        <v>1048</v>
      </c>
      <c r="C13" s="30">
        <v>106283.98193430783</v>
      </c>
      <c r="D13" s="30">
        <v>61.460609790425934</v>
      </c>
      <c r="E13" s="30">
        <v>11562.533681484349</v>
      </c>
      <c r="F13" s="30">
        <v>339317.21267430967</v>
      </c>
      <c r="G13" s="30">
        <v>336108</v>
      </c>
      <c r="H13" s="30">
        <v>39.812473756214743</v>
      </c>
      <c r="I13" s="30">
        <v>356.01654333247677</v>
      </c>
      <c r="J13" s="30">
        <v>358.26017858041934</v>
      </c>
      <c r="K13" s="30">
        <v>84322.77311965308</v>
      </c>
      <c r="L13" s="30">
        <v>85569.541503405489</v>
      </c>
      <c r="M13" s="30">
        <v>40.64592457660715</v>
      </c>
      <c r="N13" s="30">
        <v>36.068549274201736</v>
      </c>
      <c r="O13" s="30">
        <v>43.505753272338225</v>
      </c>
      <c r="P13" s="30">
        <v>78.797100664003707</v>
      </c>
      <c r="Q13" s="30">
        <v>37.947630892774285</v>
      </c>
      <c r="R13" s="30">
        <v>38.653718736762151</v>
      </c>
      <c r="S13" s="30">
        <v>35.038913450276134</v>
      </c>
      <c r="T13" s="30">
        <v>37.542827411602445</v>
      </c>
      <c r="U13" s="30">
        <v>36.878429040869953</v>
      </c>
      <c r="V13" s="30">
        <v>37.109818893034962</v>
      </c>
      <c r="W13" s="30">
        <v>38.268563500320298</v>
      </c>
      <c r="X13" s="30">
        <v>35.833789985341063</v>
      </c>
      <c r="Y13" s="30">
        <v>39.575727896246335</v>
      </c>
      <c r="Z13" s="30">
        <v>37.064422121940595</v>
      </c>
      <c r="AA13" s="30">
        <v>35.839316398266952</v>
      </c>
      <c r="AB13" s="30">
        <v>36.780020749769768</v>
      </c>
      <c r="AC13" s="30">
        <v>38.77112842408075</v>
      </c>
      <c r="AD13" s="30">
        <v>35.415961270659075</v>
      </c>
      <c r="AE13" s="30">
        <v>39.704564855846357</v>
      </c>
      <c r="AF13" s="30">
        <v>36.305306847685564</v>
      </c>
      <c r="AG13" s="30">
        <v>37.988668571731758</v>
      </c>
      <c r="AH13" s="30">
        <v>38.463349315068911</v>
      </c>
      <c r="AI13" s="30">
        <v>38.315014215395045</v>
      </c>
      <c r="AJ13" s="60">
        <v>37.775057288993068</v>
      </c>
      <c r="AL13" s="59">
        <v>1799.3066920825709</v>
      </c>
      <c r="AM13" s="30">
        <v>1.1681668781778793</v>
      </c>
      <c r="AN13" s="30">
        <v>199.38227852398362</v>
      </c>
      <c r="AO13" s="30">
        <v>6129.1584156476474</v>
      </c>
      <c r="AP13" s="30">
        <v>6045.8874571842498</v>
      </c>
      <c r="AQ13" s="30">
        <v>1.367771124030903</v>
      </c>
      <c r="AR13" s="30">
        <v>12.012524496904811</v>
      </c>
      <c r="AS13" s="30">
        <v>15.630136026481118</v>
      </c>
      <c r="AT13" s="30">
        <v>1582.5892403681773</v>
      </c>
      <c r="AU13" s="30">
        <v>1620.2698530860864</v>
      </c>
      <c r="AV13" s="30">
        <v>0.9072275139823196</v>
      </c>
      <c r="AW13" s="30">
        <v>0.74603158041284157</v>
      </c>
      <c r="AX13" s="30">
        <v>2.005538769742929</v>
      </c>
      <c r="AY13" s="30">
        <v>1.7744399941129785</v>
      </c>
      <c r="AZ13" s="30">
        <v>0.7032469375276329</v>
      </c>
      <c r="BA13" s="30">
        <v>0.70945352658974958</v>
      </c>
      <c r="BB13" s="30">
        <v>0.64340442647380114</v>
      </c>
      <c r="BC13" s="30">
        <v>0.71015701633948203</v>
      </c>
      <c r="BD13" s="30">
        <v>0.66068715307273607</v>
      </c>
      <c r="BE13" s="30">
        <v>0.67755496036016027</v>
      </c>
      <c r="BF13" s="30">
        <v>0.74944094788152871</v>
      </c>
      <c r="BG13" s="30">
        <v>0.68439021011230117</v>
      </c>
      <c r="BH13" s="30">
        <v>0.78558749941309591</v>
      </c>
      <c r="BI13" s="30">
        <v>0.70951059703161579</v>
      </c>
      <c r="BJ13" s="30">
        <v>0.67155217714640214</v>
      </c>
      <c r="BK13" s="30">
        <v>0.69007710334102146</v>
      </c>
      <c r="BL13" s="30">
        <v>0.70109709161084166</v>
      </c>
      <c r="BM13" s="30">
        <v>0.64537623312266656</v>
      </c>
      <c r="BN13" s="30">
        <v>0.74972800896699154</v>
      </c>
      <c r="BO13" s="30">
        <v>0.65645356698123236</v>
      </c>
      <c r="BP13" s="30">
        <v>0.6663271385711228</v>
      </c>
      <c r="BQ13" s="30">
        <v>0.60212491724583961</v>
      </c>
      <c r="BR13" s="30">
        <v>0.70271080573774469</v>
      </c>
      <c r="BS13" s="60">
        <v>0.69386664856068658</v>
      </c>
      <c r="BU13" s="59">
        <v>0.17355006209141494</v>
      </c>
      <c r="BV13" s="30">
        <v>5.2912657102303232E-3</v>
      </c>
      <c r="BW13" s="30">
        <v>5.7407195482249582E-2</v>
      </c>
      <c r="BX13" s="30">
        <v>18.532121718824346</v>
      </c>
      <c r="BY13" s="30">
        <v>30.212894447770264</v>
      </c>
      <c r="BZ13" s="30">
        <v>2.1384553605414731</v>
      </c>
      <c r="CA13" s="30">
        <v>20.850488453784155</v>
      </c>
      <c r="CB13" s="30">
        <v>25.537645078522999</v>
      </c>
      <c r="CC13" s="30">
        <v>11.474720581774463</v>
      </c>
      <c r="CD13" s="30">
        <v>6.3929197228736445</v>
      </c>
      <c r="CE13" s="30">
        <v>0.14707360289017449</v>
      </c>
      <c r="CF13" s="30">
        <v>0.16827905206155092</v>
      </c>
      <c r="CG13" s="30">
        <v>1.0487390696584449</v>
      </c>
      <c r="CH13" s="30">
        <v>0.87430390885970777</v>
      </c>
      <c r="CI13" s="30">
        <v>4.6026813705917841E-4</v>
      </c>
      <c r="CJ13" s="30">
        <v>2.7539020322002034E-3</v>
      </c>
      <c r="CK13" s="30">
        <v>3.170823234594433E-3</v>
      </c>
      <c r="CL13" s="30">
        <v>1.5219171183844867E-3</v>
      </c>
      <c r="CM13" s="30">
        <v>1.2506047487310893E-3</v>
      </c>
      <c r="CN13" s="30">
        <v>1.0033569899556791E-2</v>
      </c>
      <c r="CO13" s="30">
        <v>3.2846966688207732E-3</v>
      </c>
      <c r="CP13" s="30">
        <v>3.2405904603913585E-3</v>
      </c>
      <c r="CQ13" s="30">
        <v>1.4220703994998073E-2</v>
      </c>
      <c r="CR13" s="30">
        <v>4.891789806984768E-4</v>
      </c>
      <c r="CS13" s="30">
        <v>6.0195825583872938E-3</v>
      </c>
      <c r="CT13" s="30">
        <v>1.4343329983999566E-3</v>
      </c>
      <c r="CU13" s="30">
        <v>5.8209136511373901E-3</v>
      </c>
      <c r="CV13" s="30">
        <v>2.3032863456674555E-3</v>
      </c>
      <c r="CW13" s="30">
        <v>1.1490590317370326E-2</v>
      </c>
      <c r="CX13" s="30">
        <v>2.5373480299995949E-3</v>
      </c>
      <c r="CY13" s="30">
        <v>1.0586117387743194E-2</v>
      </c>
      <c r="CZ13" s="30">
        <v>1.4094802050028054E-3</v>
      </c>
      <c r="DA13" s="30">
        <v>5.5870710618915126E-3</v>
      </c>
      <c r="DB13" s="60">
        <v>4.4922002769484017E-3</v>
      </c>
    </row>
    <row r="14" spans="1:106" x14ac:dyDescent="0.25">
      <c r="A14" s="59" t="s">
        <v>1095</v>
      </c>
      <c r="B14" s="68" t="s">
        <v>1049</v>
      </c>
      <c r="C14" s="30">
        <v>102284.53229708719</v>
      </c>
      <c r="D14" s="30">
        <v>59.35745328118584</v>
      </c>
      <c r="E14" s="30">
        <v>11079.906039331312</v>
      </c>
      <c r="F14" s="30">
        <v>340445.83974783914</v>
      </c>
      <c r="G14" s="30">
        <v>336108</v>
      </c>
      <c r="H14" s="30">
        <v>44.053657697836663</v>
      </c>
      <c r="I14" s="30">
        <v>438.16542667272688</v>
      </c>
      <c r="J14" s="30">
        <v>363.8204144761396</v>
      </c>
      <c r="K14" s="30">
        <v>84841.401045075152</v>
      </c>
      <c r="L14" s="30">
        <v>86018.836501409984</v>
      </c>
      <c r="M14" s="30">
        <v>42.056757492501177</v>
      </c>
      <c r="N14" s="30">
        <v>35.19156018963001</v>
      </c>
      <c r="O14" s="30">
        <v>40.528401768556328</v>
      </c>
      <c r="P14" s="30">
        <v>79.523621530298911</v>
      </c>
      <c r="Q14" s="30">
        <v>36.30084189183389</v>
      </c>
      <c r="R14" s="30">
        <v>38.012612371474795</v>
      </c>
      <c r="S14" s="30">
        <v>35.686506667634269</v>
      </c>
      <c r="T14" s="30">
        <v>37.788036822235512</v>
      </c>
      <c r="U14" s="30">
        <v>36.604391109880858</v>
      </c>
      <c r="V14" s="30">
        <v>36.865015923993141</v>
      </c>
      <c r="W14" s="30">
        <v>37.890593807551241</v>
      </c>
      <c r="X14" s="30">
        <v>35.408746692788775</v>
      </c>
      <c r="Y14" s="30">
        <v>37.373639261884421</v>
      </c>
      <c r="Z14" s="30">
        <v>35.598801030779342</v>
      </c>
      <c r="AA14" s="30">
        <v>35.672437874280185</v>
      </c>
      <c r="AB14" s="30">
        <v>35.384806733333349</v>
      </c>
      <c r="AC14" s="30">
        <v>37.905863370922951</v>
      </c>
      <c r="AD14" s="30">
        <v>34.694802375875973</v>
      </c>
      <c r="AE14" s="30">
        <v>38.790042030183955</v>
      </c>
      <c r="AF14" s="30">
        <v>35.328773883808985</v>
      </c>
      <c r="AG14" s="30">
        <v>36.748943814428614</v>
      </c>
      <c r="AH14" s="30">
        <v>38.433092403606771</v>
      </c>
      <c r="AI14" s="30">
        <v>36.386350619241149</v>
      </c>
      <c r="AJ14" s="60">
        <v>35.566783489511707</v>
      </c>
      <c r="AL14" s="59">
        <v>1856.7413561729388</v>
      </c>
      <c r="AM14" s="30">
        <v>1.1378442265986386</v>
      </c>
      <c r="AN14" s="30">
        <v>190.60232574537849</v>
      </c>
      <c r="AO14" s="30">
        <v>6285.2270975354331</v>
      </c>
      <c r="AP14" s="30">
        <v>5965.7323644779663</v>
      </c>
      <c r="AQ14" s="30">
        <v>1.4690939467631603</v>
      </c>
      <c r="AR14" s="30">
        <v>12.054767400369363</v>
      </c>
      <c r="AS14" s="30">
        <v>52.777902050785428</v>
      </c>
      <c r="AT14" s="30">
        <v>1539.2319765131333</v>
      </c>
      <c r="AU14" s="30">
        <v>1561.9580602090316</v>
      </c>
      <c r="AV14" s="30">
        <v>0.87405667051393954</v>
      </c>
      <c r="AW14" s="30">
        <v>0.66937970258025592</v>
      </c>
      <c r="AX14" s="30">
        <v>1.1687951376860699</v>
      </c>
      <c r="AY14" s="30">
        <v>1.6461400847467218</v>
      </c>
      <c r="AZ14" s="30">
        <v>0.56887107111404389</v>
      </c>
      <c r="BA14" s="30">
        <v>0.59974722504514189</v>
      </c>
      <c r="BB14" s="30">
        <v>0.6153855276826169</v>
      </c>
      <c r="BC14" s="30">
        <v>0.70663802185692093</v>
      </c>
      <c r="BD14" s="30">
        <v>0.6650911132718561</v>
      </c>
      <c r="BE14" s="30">
        <v>0.65999114150090366</v>
      </c>
      <c r="BF14" s="30">
        <v>0.70811685845800298</v>
      </c>
      <c r="BG14" s="30">
        <v>0.63645242337950825</v>
      </c>
      <c r="BH14" s="30">
        <v>0.65719704725283812</v>
      </c>
      <c r="BI14" s="30">
        <v>0.57255269164936129</v>
      </c>
      <c r="BJ14" s="30">
        <v>0.60314505763470361</v>
      </c>
      <c r="BK14" s="30">
        <v>0.55497917730688517</v>
      </c>
      <c r="BL14" s="30">
        <v>0.61030247963709339</v>
      </c>
      <c r="BM14" s="30">
        <v>0.53719125910760901</v>
      </c>
      <c r="BN14" s="30">
        <v>0.62032497872395809</v>
      </c>
      <c r="BO14" s="30">
        <v>0.57973341597190875</v>
      </c>
      <c r="BP14" s="30">
        <v>0.60864725972929545</v>
      </c>
      <c r="BQ14" s="30">
        <v>0.66596270789882006</v>
      </c>
      <c r="BR14" s="30">
        <v>0.62445494279694325</v>
      </c>
      <c r="BS14" s="60">
        <v>0.6450306243312014</v>
      </c>
      <c r="BU14" s="59">
        <v>0.16042692676871423</v>
      </c>
      <c r="BV14" s="30">
        <v>3.639644175583392E-3</v>
      </c>
      <c r="BW14" s="30">
        <v>6.7514782331716761E-2</v>
      </c>
      <c r="BX14" s="30">
        <v>14.731978670693101</v>
      </c>
      <c r="BY14" s="30">
        <v>24.942912430893276</v>
      </c>
      <c r="BZ14" s="30">
        <v>2.2156771815159724</v>
      </c>
      <c r="CA14" s="30">
        <v>15.479732863302182</v>
      </c>
      <c r="CB14" s="30">
        <v>85.854414053414814</v>
      </c>
      <c r="CC14" s="30">
        <v>15.903359344351651</v>
      </c>
      <c r="CD14" s="30">
        <v>6.0461980559808772</v>
      </c>
      <c r="CE14" s="30">
        <v>7.9448397756891734E-2</v>
      </c>
      <c r="CF14" s="30">
        <v>0.13768390593246524</v>
      </c>
      <c r="CG14" s="30">
        <v>0.86041685592407524</v>
      </c>
      <c r="CH14" s="30">
        <v>0.73533930258197278</v>
      </c>
      <c r="CI14" s="30">
        <v>1.1152824539829927E-3</v>
      </c>
      <c r="CJ14" s="30">
        <v>2.9740891411410247E-3</v>
      </c>
      <c r="CK14" s="30">
        <v>1.7750649938886108E-3</v>
      </c>
      <c r="CL14" s="30">
        <v>2.3214401220297718E-3</v>
      </c>
      <c r="CM14" s="30">
        <v>1.2837982428063916E-3</v>
      </c>
      <c r="CN14" s="30">
        <v>8.1671260643845396E-3</v>
      </c>
      <c r="CO14" s="30">
        <v>2.689458023463679E-3</v>
      </c>
      <c r="CP14" s="30">
        <v>3.3641534248541483E-3</v>
      </c>
      <c r="CQ14" s="30">
        <v>7.8246097709958849E-3</v>
      </c>
      <c r="CR14" s="30">
        <v>1.4240975260141767E-3</v>
      </c>
      <c r="CS14" s="30">
        <v>6.3417262070391816E-3</v>
      </c>
      <c r="CT14" s="30">
        <v>1.1836919948089158E-3</v>
      </c>
      <c r="CU14" s="30">
        <v>5.5940519837715825E-3</v>
      </c>
      <c r="CV14" s="30">
        <v>1.7112556190886378E-3</v>
      </c>
      <c r="CW14" s="30">
        <v>8.4192502179204435E-3</v>
      </c>
      <c r="CX14" s="30">
        <v>2.3086666596311687E-3</v>
      </c>
      <c r="CY14" s="30">
        <v>4.9100713456423379E-3</v>
      </c>
      <c r="CZ14" s="30">
        <v>7.261603166034798E-3</v>
      </c>
      <c r="DA14" s="30">
        <v>2.746537209400038E-3</v>
      </c>
      <c r="DB14" s="60">
        <v>3.0754210498639975E-3</v>
      </c>
    </row>
    <row r="15" spans="1:106" x14ac:dyDescent="0.25">
      <c r="A15" s="59" t="s">
        <v>1096</v>
      </c>
      <c r="B15" s="68" t="s">
        <v>1049</v>
      </c>
      <c r="C15" s="30">
        <v>103446.92805971134</v>
      </c>
      <c r="D15" s="30">
        <v>59.155239929901185</v>
      </c>
      <c r="E15" s="30">
        <v>11262.918142077766</v>
      </c>
      <c r="F15" s="30">
        <v>342852.96682906465</v>
      </c>
      <c r="G15" s="30">
        <v>336108</v>
      </c>
      <c r="H15" s="30">
        <v>43.985720884885033</v>
      </c>
      <c r="I15" s="30">
        <v>399.19098571088045</v>
      </c>
      <c r="J15" s="30">
        <v>351.86726367246263</v>
      </c>
      <c r="K15" s="30">
        <v>84944.489001743932</v>
      </c>
      <c r="L15" s="30">
        <v>86210.310754889986</v>
      </c>
      <c r="M15" s="30">
        <v>42.351423719561978</v>
      </c>
      <c r="N15" s="30">
        <v>35.879092975030822</v>
      </c>
      <c r="O15" s="30">
        <v>40.510733226910027</v>
      </c>
      <c r="P15" s="30">
        <v>80.146420517415166</v>
      </c>
      <c r="Q15" s="30">
        <v>36.5414630001112</v>
      </c>
      <c r="R15" s="30">
        <v>37.995037626158158</v>
      </c>
      <c r="S15" s="30">
        <v>35.778866466210502</v>
      </c>
      <c r="T15" s="30">
        <v>37.799311644313605</v>
      </c>
      <c r="U15" s="30">
        <v>36.946935508658633</v>
      </c>
      <c r="V15" s="30">
        <v>36.844792896093537</v>
      </c>
      <c r="W15" s="30">
        <v>38.726197058664887</v>
      </c>
      <c r="X15" s="30">
        <v>35.89190453709039</v>
      </c>
      <c r="Y15" s="30">
        <v>38.176763654987738</v>
      </c>
      <c r="Z15" s="30">
        <v>35.869059736575686</v>
      </c>
      <c r="AA15" s="30">
        <v>35.978122660441876</v>
      </c>
      <c r="AB15" s="30">
        <v>35.60629655347531</v>
      </c>
      <c r="AC15" s="30">
        <v>38.413135555410683</v>
      </c>
      <c r="AD15" s="30">
        <v>34.798575044375283</v>
      </c>
      <c r="AE15" s="30">
        <v>38.854770961857746</v>
      </c>
      <c r="AF15" s="30">
        <v>35.569482404177045</v>
      </c>
      <c r="AG15" s="30">
        <v>37.312733271880745</v>
      </c>
      <c r="AH15" s="30">
        <v>38.793282149576612</v>
      </c>
      <c r="AI15" s="30">
        <v>36.642071529619599</v>
      </c>
      <c r="AJ15" s="60">
        <v>36.340206106899082</v>
      </c>
      <c r="AL15" s="59">
        <v>1874.216838768263</v>
      </c>
      <c r="AM15" s="30">
        <v>1.0913304000395447</v>
      </c>
      <c r="AN15" s="30">
        <v>191.42595371950355</v>
      </c>
      <c r="AO15" s="30">
        <v>6390.2202853337949</v>
      </c>
      <c r="AP15" s="30">
        <v>6458.2408902579891</v>
      </c>
      <c r="AQ15" s="30">
        <v>1.4437979810756398</v>
      </c>
      <c r="AR15" s="30">
        <v>10.981603970002281</v>
      </c>
      <c r="AS15" s="30">
        <v>52.652240681030264</v>
      </c>
      <c r="AT15" s="30">
        <v>1588.6704069550642</v>
      </c>
      <c r="AU15" s="30">
        <v>1597.6656446617362</v>
      </c>
      <c r="AV15" s="30">
        <v>0.89221345778231864</v>
      </c>
      <c r="AW15" s="30">
        <v>0.68628895811291879</v>
      </c>
      <c r="AX15" s="30">
        <v>1.1752606863174249</v>
      </c>
      <c r="AY15" s="30">
        <v>1.6835793701842721</v>
      </c>
      <c r="AZ15" s="30">
        <v>0.61393147839297402</v>
      </c>
      <c r="BA15" s="30">
        <v>0.64795082728698683</v>
      </c>
      <c r="BB15" s="30">
        <v>0.63188920494553458</v>
      </c>
      <c r="BC15" s="30">
        <v>0.70757341032966026</v>
      </c>
      <c r="BD15" s="30">
        <v>0.66702389901518344</v>
      </c>
      <c r="BE15" s="30">
        <v>0.67561708209748506</v>
      </c>
      <c r="BF15" s="30">
        <v>0.74283897072559169</v>
      </c>
      <c r="BG15" s="30">
        <v>0.63213895975469903</v>
      </c>
      <c r="BH15" s="30">
        <v>0.67856502728849499</v>
      </c>
      <c r="BI15" s="30">
        <v>0.59932530931386352</v>
      </c>
      <c r="BJ15" s="30">
        <v>0.62037018186438875</v>
      </c>
      <c r="BK15" s="30">
        <v>0.58273914039083508</v>
      </c>
      <c r="BL15" s="30">
        <v>0.62648251456267712</v>
      </c>
      <c r="BM15" s="30">
        <v>0.57697771684748866</v>
      </c>
      <c r="BN15" s="30">
        <v>0.65654700962535495</v>
      </c>
      <c r="BO15" s="30">
        <v>0.59068137311808078</v>
      </c>
      <c r="BP15" s="30">
        <v>0.59509249527320995</v>
      </c>
      <c r="BQ15" s="30">
        <v>0.64373574031763592</v>
      </c>
      <c r="BR15" s="30">
        <v>0.59056810420620365</v>
      </c>
      <c r="BS15" s="60">
        <v>0.72002752883159071</v>
      </c>
      <c r="BU15" s="59">
        <v>0.16240421008642594</v>
      </c>
      <c r="BV15" s="30">
        <v>4.7378268962052165E-3</v>
      </c>
      <c r="BW15" s="30">
        <v>6.780165261336385E-2</v>
      </c>
      <c r="BX15" s="30">
        <v>14.817403687400255</v>
      </c>
      <c r="BY15" s="30">
        <v>25.003121072066513</v>
      </c>
      <c r="BZ15" s="30">
        <v>2.2009975472384911</v>
      </c>
      <c r="CA15" s="30">
        <v>15.691486121900624</v>
      </c>
      <c r="CB15" s="30">
        <v>86.12964725062541</v>
      </c>
      <c r="CC15" s="30">
        <v>16.284056146599788</v>
      </c>
      <c r="CD15" s="30">
        <v>6.0757543883531149</v>
      </c>
      <c r="CE15" s="30">
        <v>8.5653264658625314E-2</v>
      </c>
      <c r="CF15" s="30">
        <v>0.13735433085494164</v>
      </c>
      <c r="CG15" s="30">
        <v>0.86172926704194097</v>
      </c>
      <c r="CH15" s="30">
        <v>0.74451524287591964</v>
      </c>
      <c r="CI15" s="30">
        <v>1.4188445886550336E-3</v>
      </c>
      <c r="CJ15" s="30">
        <v>8.3202874609313612E-4</v>
      </c>
      <c r="CK15" s="30">
        <v>1.7769393778363761E-3</v>
      </c>
      <c r="CL15" s="30">
        <v>1.5195255443061885E-3</v>
      </c>
      <c r="CM15" s="30">
        <v>1.4947313658795166E-3</v>
      </c>
      <c r="CN15" s="30">
        <v>2.2852179450393753E-3</v>
      </c>
      <c r="CO15" s="30">
        <v>1.2745673565527842E-2</v>
      </c>
      <c r="CP15" s="30">
        <v>3.9595883137140278E-3</v>
      </c>
      <c r="CQ15" s="30">
        <v>1.4124478910419699E-2</v>
      </c>
      <c r="CR15" s="30">
        <v>1.8526715976743551E-3</v>
      </c>
      <c r="CS15" s="30">
        <v>8.2500291740566743E-3</v>
      </c>
      <c r="CT15" s="30">
        <v>2.1364843435848027E-3</v>
      </c>
      <c r="CU15" s="30">
        <v>5.5993115231218575E-3</v>
      </c>
      <c r="CV15" s="30">
        <v>1.9138834767240694E-3</v>
      </c>
      <c r="CW15" s="30">
        <v>8.4270603936991931E-3</v>
      </c>
      <c r="CX15" s="30">
        <v>1.6267141613033041E-3</v>
      </c>
      <c r="CY15" s="30">
        <v>8.1102231833823039E-3</v>
      </c>
      <c r="CZ15" s="30">
        <v>6.60190150222352E-3</v>
      </c>
      <c r="DA15" s="30">
        <v>3.0015508868481491E-3</v>
      </c>
      <c r="DB15" s="60">
        <v>2.6136098248271998E-3</v>
      </c>
    </row>
    <row r="16" spans="1:106" x14ac:dyDescent="0.25">
      <c r="A16" s="59" t="s">
        <v>1097</v>
      </c>
      <c r="B16" s="68" t="s">
        <v>1049</v>
      </c>
      <c r="C16" s="30">
        <v>104098.97157917309</v>
      </c>
      <c r="D16" s="30">
        <v>59.829678332476789</v>
      </c>
      <c r="E16" s="30">
        <v>11255.486042852726</v>
      </c>
      <c r="F16" s="30">
        <v>342974.99650781555</v>
      </c>
      <c r="G16" s="30">
        <v>336108</v>
      </c>
      <c r="H16" s="30">
        <v>43.454160315160102</v>
      </c>
      <c r="I16" s="30">
        <v>391.92989779861591</v>
      </c>
      <c r="J16" s="30">
        <v>310.30951257548821</v>
      </c>
      <c r="K16" s="30">
        <v>85823.756798086266</v>
      </c>
      <c r="L16" s="30">
        <v>87254.057915365658</v>
      </c>
      <c r="M16" s="30">
        <v>43.53706083126405</v>
      </c>
      <c r="N16" s="30">
        <v>36.034909831310451</v>
      </c>
      <c r="O16" s="30">
        <v>41.78296551459654</v>
      </c>
      <c r="P16" s="30">
        <v>80.306053159199124</v>
      </c>
      <c r="Q16" s="30">
        <v>36.742283903348039</v>
      </c>
      <c r="R16" s="30">
        <v>38.70330146337708</v>
      </c>
      <c r="S16" s="30">
        <v>35.957515297038142</v>
      </c>
      <c r="T16" s="30">
        <v>37.960115144560483</v>
      </c>
      <c r="U16" s="30">
        <v>37.247822317207444</v>
      </c>
      <c r="V16" s="30">
        <v>36.925931410767504</v>
      </c>
      <c r="W16" s="30">
        <v>38.501060270670337</v>
      </c>
      <c r="X16" s="30">
        <v>36.375369355009987</v>
      </c>
      <c r="Y16" s="30">
        <v>38.744946400943597</v>
      </c>
      <c r="Z16" s="30">
        <v>36.294430487466371</v>
      </c>
      <c r="AA16" s="30">
        <v>36.358116183582098</v>
      </c>
      <c r="AB16" s="30">
        <v>36.069430618333641</v>
      </c>
      <c r="AC16" s="30">
        <v>38.783489663228153</v>
      </c>
      <c r="AD16" s="30">
        <v>35.278754260207961</v>
      </c>
      <c r="AE16" s="30">
        <v>39.608198957809257</v>
      </c>
      <c r="AF16" s="30">
        <v>35.774410155488688</v>
      </c>
      <c r="AG16" s="30">
        <v>37.618170711947926</v>
      </c>
      <c r="AH16" s="30">
        <v>38.913536239554546</v>
      </c>
      <c r="AI16" s="30">
        <v>37.148602094605359</v>
      </c>
      <c r="AJ16" s="60">
        <v>36.656085340271105</v>
      </c>
      <c r="AL16" s="59">
        <v>1841.2716459414089</v>
      </c>
      <c r="AM16" s="30">
        <v>1.1457143723969001</v>
      </c>
      <c r="AN16" s="30">
        <v>198.82853346820875</v>
      </c>
      <c r="AO16" s="30">
        <v>6291.2671189418497</v>
      </c>
      <c r="AP16" s="30">
        <v>5931.7724565690696</v>
      </c>
      <c r="AQ16" s="30">
        <v>1.2802485857608297</v>
      </c>
      <c r="AR16" s="30">
        <v>11.705935261313648</v>
      </c>
      <c r="AS16" s="30">
        <v>50.747738834161296</v>
      </c>
      <c r="AT16" s="30">
        <v>1609.8666631972292</v>
      </c>
      <c r="AU16" s="30">
        <v>1605.7464143802958</v>
      </c>
      <c r="AV16" s="30">
        <v>0.95937170529882942</v>
      </c>
      <c r="AW16" s="30">
        <v>0.72126737442060729</v>
      </c>
      <c r="AX16" s="30">
        <v>1.2577319097765995</v>
      </c>
      <c r="AY16" s="30">
        <v>1.7826750969506684</v>
      </c>
      <c r="AZ16" s="30">
        <v>0.60296817826322191</v>
      </c>
      <c r="BA16" s="30">
        <v>0.62957833765511317</v>
      </c>
      <c r="BB16" s="30">
        <v>0.64393954505200379</v>
      </c>
      <c r="BC16" s="30">
        <v>0.71112757869097187</v>
      </c>
      <c r="BD16" s="30">
        <v>0.69055955471945063</v>
      </c>
      <c r="BE16" s="30">
        <v>0.63774558027575157</v>
      </c>
      <c r="BF16" s="30">
        <v>0.75546021674278485</v>
      </c>
      <c r="BG16" s="30">
        <v>0.6735226532273807</v>
      </c>
      <c r="BH16" s="30">
        <v>0.70763685651352537</v>
      </c>
      <c r="BI16" s="30">
        <v>0.57868756747147188</v>
      </c>
      <c r="BJ16" s="30">
        <v>0.61945919666519866</v>
      </c>
      <c r="BK16" s="30">
        <v>0.59045996738200468</v>
      </c>
      <c r="BL16" s="30">
        <v>0.64361564092548595</v>
      </c>
      <c r="BM16" s="30">
        <v>0.57634365173451318</v>
      </c>
      <c r="BN16" s="30">
        <v>0.68403092275326405</v>
      </c>
      <c r="BO16" s="30">
        <v>0.57179783810336615</v>
      </c>
      <c r="BP16" s="30">
        <v>0.60116083499636841</v>
      </c>
      <c r="BQ16" s="30">
        <v>0.62670030599365634</v>
      </c>
      <c r="BR16" s="30">
        <v>0.61436252809604164</v>
      </c>
      <c r="BS16" s="60">
        <v>0.68507391960005437</v>
      </c>
      <c r="BU16" s="59">
        <v>0.16110692767663062</v>
      </c>
      <c r="BV16" s="30">
        <v>5.1880012366292807E-3</v>
      </c>
      <c r="BW16" s="30">
        <v>7.0989370844331157E-2</v>
      </c>
      <c r="BX16" s="30">
        <v>14.872887170837769</v>
      </c>
      <c r="BY16" s="30">
        <v>25.012541820350432</v>
      </c>
      <c r="BZ16" s="30">
        <v>2.2141204635197669</v>
      </c>
      <c r="CA16" s="30">
        <v>15.740811793320312</v>
      </c>
      <c r="CB16" s="30">
        <v>86.009382071670643</v>
      </c>
      <c r="CC16" s="30">
        <v>15.520944887948284</v>
      </c>
      <c r="CD16" s="30">
        <v>6.1008286621491887</v>
      </c>
      <c r="CE16" s="30">
        <v>7.3860647399802956E-2</v>
      </c>
      <c r="CF16" s="30">
        <v>0.13828295790221976</v>
      </c>
      <c r="CG16" s="30">
        <v>0.86184581159491336</v>
      </c>
      <c r="CH16" s="30">
        <v>0.74048444050875306</v>
      </c>
      <c r="CI16" s="30">
        <v>1.1221700970819892E-3</v>
      </c>
      <c r="CJ16" s="30">
        <v>8.3833094248120536E-4</v>
      </c>
      <c r="CK16" s="30">
        <v>2.1728716806595221E-3</v>
      </c>
      <c r="CL16" s="30">
        <v>1.5231959975391038E-3</v>
      </c>
      <c r="CM16" s="30">
        <v>1.0175883576567573E-3</v>
      </c>
      <c r="CN16" s="30">
        <v>9.5254373244313788E-3</v>
      </c>
      <c r="CO16" s="30">
        <v>1.1425414861597531E-2</v>
      </c>
      <c r="CP16" s="30">
        <v>3.9650306744697279E-3</v>
      </c>
      <c r="CQ16" s="30">
        <v>2.8016249627518292E-3</v>
      </c>
      <c r="CR16" s="30">
        <v>1.4294732812164953E-3</v>
      </c>
      <c r="CS16" s="30">
        <v>8.2613349062744274E-3</v>
      </c>
      <c r="CT16" s="30">
        <v>1.5085808101440387E-3</v>
      </c>
      <c r="CU16" s="30">
        <v>6.2661808758277607E-3</v>
      </c>
      <c r="CV16" s="30">
        <v>1.7150029852370211E-3</v>
      </c>
      <c r="CW16" s="30">
        <v>9.4305331777598152E-3</v>
      </c>
      <c r="CX16" s="30">
        <v>1.6293988213534299E-3</v>
      </c>
      <c r="CY16" s="30">
        <v>8.120140674817403E-3</v>
      </c>
      <c r="CZ16" s="30">
        <v>6.611169052447359E-3</v>
      </c>
      <c r="DA16" s="30">
        <v>5.9515768802807681E-4</v>
      </c>
      <c r="DB16" s="60">
        <v>3.0789991777168679E-3</v>
      </c>
    </row>
    <row r="17" spans="1:106" x14ac:dyDescent="0.25">
      <c r="A17" s="59" t="s">
        <v>1098</v>
      </c>
      <c r="B17" s="68" t="s">
        <v>1049</v>
      </c>
      <c r="C17" s="30">
        <v>105429.92481047726</v>
      </c>
      <c r="D17" s="30">
        <v>61.814648581146677</v>
      </c>
      <c r="E17" s="30">
        <v>11954.501062782416</v>
      </c>
      <c r="F17" s="30">
        <v>339343.30352324015</v>
      </c>
      <c r="G17" s="30">
        <v>336108</v>
      </c>
      <c r="H17" s="30">
        <v>44.035616697039131</v>
      </c>
      <c r="I17" s="30">
        <v>428.91908374637666</v>
      </c>
      <c r="J17" s="30">
        <v>373.09855263642368</v>
      </c>
      <c r="K17" s="30">
        <v>87856.819830885564</v>
      </c>
      <c r="L17" s="30">
        <v>88258.005877694493</v>
      </c>
      <c r="M17" s="30">
        <v>42.349548462748842</v>
      </c>
      <c r="N17" s="30">
        <v>36.440178620083095</v>
      </c>
      <c r="O17" s="30">
        <v>42.9531848343847</v>
      </c>
      <c r="P17" s="30">
        <v>83.256464251274451</v>
      </c>
      <c r="Q17" s="30">
        <v>40.509559211793608</v>
      </c>
      <c r="R17" s="30">
        <v>41.193228688491018</v>
      </c>
      <c r="S17" s="30">
        <v>37.055936126343724</v>
      </c>
      <c r="T17" s="30">
        <v>39.051998863653466</v>
      </c>
      <c r="U17" s="30">
        <v>37.962896317441917</v>
      </c>
      <c r="V17" s="30">
        <v>38.624269960708411</v>
      </c>
      <c r="W17" s="30">
        <v>40.529895390075723</v>
      </c>
      <c r="X17" s="30">
        <v>37.180195375427935</v>
      </c>
      <c r="Y17" s="30">
        <v>41.885538185140881</v>
      </c>
      <c r="Z17" s="30">
        <v>38.857595834655633</v>
      </c>
      <c r="AA17" s="30">
        <v>38.883174020937552</v>
      </c>
      <c r="AB17" s="30">
        <v>39.601971199401788</v>
      </c>
      <c r="AC17" s="30">
        <v>42.771130818513498</v>
      </c>
      <c r="AD17" s="30">
        <v>38.189952366082089</v>
      </c>
      <c r="AE17" s="30">
        <v>42.439913430353386</v>
      </c>
      <c r="AF17" s="30">
        <v>39.024773564447329</v>
      </c>
      <c r="AG17" s="30">
        <v>41.796085525689257</v>
      </c>
      <c r="AH17" s="30">
        <v>39.931620402453589</v>
      </c>
      <c r="AI17" s="30">
        <v>39.253421334909774</v>
      </c>
      <c r="AJ17" s="60">
        <v>37.114731378557366</v>
      </c>
      <c r="AL17" s="59">
        <v>1948.3332433517835</v>
      </c>
      <c r="AM17" s="30">
        <v>1.2270229336500829</v>
      </c>
      <c r="AN17" s="30">
        <v>212.90448402455763</v>
      </c>
      <c r="AO17" s="30">
        <v>5934.0393121942061</v>
      </c>
      <c r="AP17" s="30">
        <v>5959.0539835278942</v>
      </c>
      <c r="AQ17" s="30">
        <v>1.6681423175035033</v>
      </c>
      <c r="AR17" s="30">
        <v>14.330751721399805</v>
      </c>
      <c r="AS17" s="30">
        <v>53.6689540915769</v>
      </c>
      <c r="AT17" s="30">
        <v>1625.9210494157794</v>
      </c>
      <c r="AU17" s="30">
        <v>1593.9857441104084</v>
      </c>
      <c r="AV17" s="30">
        <v>0.84707279442996541</v>
      </c>
      <c r="AW17" s="30">
        <v>0.74501171933488153</v>
      </c>
      <c r="AX17" s="30">
        <v>1.4980482510967208</v>
      </c>
      <c r="AY17" s="30">
        <v>1.8296783964960477</v>
      </c>
      <c r="AZ17" s="30">
        <v>0.76583523070364989</v>
      </c>
      <c r="BA17" s="30">
        <v>0.77448601189909494</v>
      </c>
      <c r="BB17" s="30">
        <v>0.71435435130765002</v>
      </c>
      <c r="BC17" s="30">
        <v>0.74162279110738805</v>
      </c>
      <c r="BD17" s="30">
        <v>0.68938370374802349</v>
      </c>
      <c r="BE17" s="30">
        <v>0.70629359489437227</v>
      </c>
      <c r="BF17" s="30">
        <v>0.80065616114354909</v>
      </c>
      <c r="BG17" s="30">
        <v>0.72985485431361641</v>
      </c>
      <c r="BH17" s="30">
        <v>0.90870118457822757</v>
      </c>
      <c r="BI17" s="30">
        <v>0.73379803592156645</v>
      </c>
      <c r="BJ17" s="30">
        <v>0.72860956482824046</v>
      </c>
      <c r="BK17" s="30">
        <v>0.75328561097171232</v>
      </c>
      <c r="BL17" s="30">
        <v>0.82199833868689176</v>
      </c>
      <c r="BM17" s="30">
        <v>0.74293267077626379</v>
      </c>
      <c r="BN17" s="30">
        <v>0.84608898385545828</v>
      </c>
      <c r="BO17" s="30">
        <v>0.74189827587761936</v>
      </c>
      <c r="BP17" s="30">
        <v>0.83503568512960658</v>
      </c>
      <c r="BQ17" s="30">
        <v>0.69445387137205572</v>
      </c>
      <c r="BR17" s="30">
        <v>0.7258208381823873</v>
      </c>
      <c r="BS17" s="60">
        <v>0.73416173613861824</v>
      </c>
      <c r="BU17" s="59">
        <v>0.21594912595883073</v>
      </c>
      <c r="BV17" s="30">
        <v>1.1220957635848397E-2</v>
      </c>
      <c r="BW17" s="30">
        <v>7.1308816346268344E-2</v>
      </c>
      <c r="BX17" s="30">
        <v>20.076886930258844</v>
      </c>
      <c r="BY17" s="30">
        <v>32.403296362813471</v>
      </c>
      <c r="BZ17" s="30">
        <v>2.6274426513984546</v>
      </c>
      <c r="CA17" s="30">
        <v>23.02018568522362</v>
      </c>
      <c r="CB17" s="30">
        <v>79.390234020638729</v>
      </c>
      <c r="CC17" s="30">
        <v>14.019232015254026</v>
      </c>
      <c r="CD17" s="30">
        <v>7.216879796658481</v>
      </c>
      <c r="CE17" s="30">
        <v>0.18213753006214728</v>
      </c>
      <c r="CF17" s="30">
        <v>0.18599293258378519</v>
      </c>
      <c r="CG17" s="30">
        <v>1.1103223075173618</v>
      </c>
      <c r="CH17" s="30">
        <v>0.98729100016001836</v>
      </c>
      <c r="CI17" s="30">
        <v>5.2440890878222655E-3</v>
      </c>
      <c r="CJ17" s="30">
        <v>7.0688052090178291E-3</v>
      </c>
      <c r="CK17" s="30">
        <v>5.6038137756244362E-3</v>
      </c>
      <c r="CL17" s="30">
        <v>5.9548448358557361E-3</v>
      </c>
      <c r="CM17" s="30">
        <v>4.2006293556648587E-3</v>
      </c>
      <c r="CN17" s="30">
        <v>1.9689199375315346E-2</v>
      </c>
      <c r="CO17" s="30">
        <v>1.908009664964827E-2</v>
      </c>
      <c r="CP17" s="30">
        <v>9.0121878116326687E-3</v>
      </c>
      <c r="CQ17" s="30">
        <v>1.929877794106721E-2</v>
      </c>
      <c r="CR17" s="30">
        <v>3.6795767169994706E-3</v>
      </c>
      <c r="CS17" s="30">
        <v>1.2221352065789528E-2</v>
      </c>
      <c r="CT17" s="30">
        <v>4.8411783277222615E-3</v>
      </c>
      <c r="CU17" s="30">
        <v>8.6297587577902225E-3</v>
      </c>
      <c r="CV17" s="30">
        <v>5.4663226724478839E-3</v>
      </c>
      <c r="CW17" s="30">
        <v>1.0629347626682249E-2</v>
      </c>
      <c r="CX17" s="30">
        <v>6.9138853687525613E-3</v>
      </c>
      <c r="CY17" s="30">
        <v>1.5360850476038456E-2</v>
      </c>
      <c r="CZ17" s="30">
        <v>1.1157379756230367E-2</v>
      </c>
      <c r="DA17" s="30">
        <v>7.1689710851653198E-3</v>
      </c>
      <c r="DB17" s="60">
        <v>6.7301591711225227E-3</v>
      </c>
    </row>
    <row r="18" spans="1:106" x14ac:dyDescent="0.25">
      <c r="A18" s="59" t="s">
        <v>1099</v>
      </c>
      <c r="B18" s="68" t="s">
        <v>1049</v>
      </c>
      <c r="C18" s="30">
        <v>106308.65863987031</v>
      </c>
      <c r="D18" s="30">
        <v>61.787026709001196</v>
      </c>
      <c r="E18" s="30">
        <v>11890.298552657128</v>
      </c>
      <c r="F18" s="30">
        <v>339940.25117817358</v>
      </c>
      <c r="G18" s="30">
        <v>336108</v>
      </c>
      <c r="H18" s="30">
        <v>45.344032960957101</v>
      </c>
      <c r="I18" s="30">
        <v>406.76681572112199</v>
      </c>
      <c r="J18" s="30">
        <v>405.90222111956228</v>
      </c>
      <c r="K18" s="30">
        <v>87488.140908481408</v>
      </c>
      <c r="L18" s="30">
        <v>87704.806653775348</v>
      </c>
      <c r="M18" s="30">
        <v>42.568200653724347</v>
      </c>
      <c r="N18" s="30">
        <v>36.311923720541429</v>
      </c>
      <c r="O18" s="30">
        <v>42.320410899770351</v>
      </c>
      <c r="P18" s="30">
        <v>83.147771240280306</v>
      </c>
      <c r="Q18" s="30">
        <v>40.17872296532996</v>
      </c>
      <c r="R18" s="30">
        <v>41.091511063744811</v>
      </c>
      <c r="S18" s="30">
        <v>37.143489203348338</v>
      </c>
      <c r="T18" s="30">
        <v>38.594159969593477</v>
      </c>
      <c r="U18" s="30">
        <v>37.931844794781995</v>
      </c>
      <c r="V18" s="30">
        <v>38.376281920719393</v>
      </c>
      <c r="W18" s="30">
        <v>40.034220074994863</v>
      </c>
      <c r="X18" s="30">
        <v>37.032695429325237</v>
      </c>
      <c r="Y18" s="30">
        <v>41.065319160964592</v>
      </c>
      <c r="Z18" s="30">
        <v>38.64059596863968</v>
      </c>
      <c r="AA18" s="30">
        <v>38.909061704110528</v>
      </c>
      <c r="AB18" s="30">
        <v>38.671872571627055</v>
      </c>
      <c r="AC18" s="30">
        <v>41.855595983471865</v>
      </c>
      <c r="AD18" s="30">
        <v>37.83666890285641</v>
      </c>
      <c r="AE18" s="30">
        <v>42.535156167306411</v>
      </c>
      <c r="AF18" s="30">
        <v>38.800433834585718</v>
      </c>
      <c r="AG18" s="30">
        <v>40.83146230865372</v>
      </c>
      <c r="AH18" s="30">
        <v>39.611581848213646</v>
      </c>
      <c r="AI18" s="30">
        <v>39.057477042964678</v>
      </c>
      <c r="AJ18" s="60">
        <v>37.096573240663979</v>
      </c>
      <c r="AL18" s="59">
        <v>1983.3756834483602</v>
      </c>
      <c r="AM18" s="30">
        <v>1.1561290810401912</v>
      </c>
      <c r="AN18" s="30">
        <v>215.6074321645084</v>
      </c>
      <c r="AO18" s="30">
        <v>6136.4167110684357</v>
      </c>
      <c r="AP18" s="30">
        <v>6422.7888190413705</v>
      </c>
      <c r="AQ18" s="30">
        <v>1.5867216167423113</v>
      </c>
      <c r="AR18" s="30">
        <v>14.916043365043691</v>
      </c>
      <c r="AS18" s="30">
        <v>48.362680719659195</v>
      </c>
      <c r="AT18" s="30">
        <v>1661.6571407151009</v>
      </c>
      <c r="AU18" s="30">
        <v>1701.7339661155793</v>
      </c>
      <c r="AV18" s="30">
        <v>0.98934922846969164</v>
      </c>
      <c r="AW18" s="30">
        <v>0.76196421985669538</v>
      </c>
      <c r="AX18" s="30">
        <v>1.5774326742219458</v>
      </c>
      <c r="AY18" s="30">
        <v>1.7906415884894771</v>
      </c>
      <c r="AZ18" s="30">
        <v>0.77141197776716253</v>
      </c>
      <c r="BA18" s="30">
        <v>0.82351166410159471</v>
      </c>
      <c r="BB18" s="30">
        <v>0.70982494555317133</v>
      </c>
      <c r="BC18" s="30">
        <v>0.73646175704464212</v>
      </c>
      <c r="BD18" s="30">
        <v>0.70666774116225173</v>
      </c>
      <c r="BE18" s="30">
        <v>0.73366695384630376</v>
      </c>
      <c r="BF18" s="30">
        <v>0.80734246616014771</v>
      </c>
      <c r="BG18" s="30">
        <v>0.69364744365532938</v>
      </c>
      <c r="BH18" s="30">
        <v>0.78072545109513458</v>
      </c>
      <c r="BI18" s="30">
        <v>0.71895336374670915</v>
      </c>
      <c r="BJ18" s="30">
        <v>0.69364114396203913</v>
      </c>
      <c r="BK18" s="30">
        <v>0.74006520733940817</v>
      </c>
      <c r="BL18" s="30">
        <v>0.84245530310783401</v>
      </c>
      <c r="BM18" s="30">
        <v>0.72186676151374807</v>
      </c>
      <c r="BN18" s="30">
        <v>0.7738634805804161</v>
      </c>
      <c r="BO18" s="30">
        <v>0.73434606359569365</v>
      </c>
      <c r="BP18" s="30">
        <v>0.80679119504185992</v>
      </c>
      <c r="BQ18" s="30">
        <v>0.76725652310517245</v>
      </c>
      <c r="BR18" s="30">
        <v>0.76704491729967961</v>
      </c>
      <c r="BS18" s="60">
        <v>0.75661060668707991</v>
      </c>
      <c r="BU18" s="59">
        <v>0.22784669477403552</v>
      </c>
      <c r="BV18" s="30">
        <v>6.2700039132075674E-3</v>
      </c>
      <c r="BW18" s="30">
        <v>8.0898703875864411E-2</v>
      </c>
      <c r="BX18" s="30">
        <v>19.866803278706428</v>
      </c>
      <c r="BY18" s="30">
        <v>32.01924630452438</v>
      </c>
      <c r="BZ18" s="30">
        <v>2.5578710946066576</v>
      </c>
      <c r="CA18" s="30">
        <v>22.622227149865484</v>
      </c>
      <c r="CB18" s="30">
        <v>78.039337996713058</v>
      </c>
      <c r="CC18" s="30">
        <v>13.817238195057525</v>
      </c>
      <c r="CD18" s="30">
        <v>7.16628827210371</v>
      </c>
      <c r="CE18" s="30">
        <v>0.17150811821394416</v>
      </c>
      <c r="CF18" s="30">
        <v>0.18315370396401165</v>
      </c>
      <c r="CG18" s="30">
        <v>1.0978193892587516</v>
      </c>
      <c r="CH18" s="30">
        <v>0.97485115935135525</v>
      </c>
      <c r="CI18" s="30">
        <v>1.4119163947044458E-3</v>
      </c>
      <c r="CJ18" s="30">
        <v>4.3304376529220623E-3</v>
      </c>
      <c r="CK18" s="30">
        <v>2.2568634072785486E-3</v>
      </c>
      <c r="CL18" s="30">
        <v>3.1947923570782486E-3</v>
      </c>
      <c r="CM18" s="30">
        <v>1.9028754005944355E-3</v>
      </c>
      <c r="CN18" s="30">
        <v>1.0388125915125137E-2</v>
      </c>
      <c r="CO18" s="30">
        <v>9.8383692625636336E-3</v>
      </c>
      <c r="CP18" s="30">
        <v>3.3026629672076742E-3</v>
      </c>
      <c r="CQ18" s="30">
        <v>1.2599481803607225E-2</v>
      </c>
      <c r="CR18" s="30">
        <v>2.3290337700859836E-3</v>
      </c>
      <c r="CS18" s="30">
        <v>6.3010137583080572E-3</v>
      </c>
      <c r="CT18" s="30">
        <v>3.8523707688503444E-3</v>
      </c>
      <c r="CU18" s="30">
        <v>8.5946043775036243E-3</v>
      </c>
      <c r="CV18" s="30">
        <v>3.3078795354589672E-3</v>
      </c>
      <c r="CW18" s="30">
        <v>1.0589137045531697E-2</v>
      </c>
      <c r="CX18" s="30">
        <v>3.2774042293677117E-3</v>
      </c>
      <c r="CY18" s="30">
        <v>1.1024367766783894E-2</v>
      </c>
      <c r="CZ18" s="30">
        <v>9.326586684922011E-3</v>
      </c>
      <c r="DA18" s="30">
        <v>4.0064178024264247E-3</v>
      </c>
      <c r="DB18" s="60">
        <v>5.0490889925178016E-3</v>
      </c>
    </row>
    <row r="19" spans="1:106" x14ac:dyDescent="0.25">
      <c r="A19" s="59" t="s">
        <v>1100</v>
      </c>
      <c r="B19" s="68" t="s">
        <v>1049</v>
      </c>
      <c r="C19" s="30">
        <v>103044.31439722847</v>
      </c>
      <c r="D19" s="30">
        <v>59.251559795336725</v>
      </c>
      <c r="E19" s="30">
        <v>11246.907375661451</v>
      </c>
      <c r="F19" s="30">
        <v>334203.32400436804</v>
      </c>
      <c r="G19" s="30">
        <v>336108</v>
      </c>
      <c r="H19" s="30">
        <v>44.73455365656244</v>
      </c>
      <c r="I19" s="30">
        <v>378.06119381749852</v>
      </c>
      <c r="J19" s="30">
        <v>326.00144702964843</v>
      </c>
      <c r="K19" s="30">
        <v>82531.509649661559</v>
      </c>
      <c r="L19" s="30">
        <v>82809.083064075821</v>
      </c>
      <c r="M19" s="30">
        <v>40.195523787340363</v>
      </c>
      <c r="N19" s="30">
        <v>34.713495807179967</v>
      </c>
      <c r="O19" s="30">
        <v>43.011633188755972</v>
      </c>
      <c r="P19" s="30">
        <v>77.742182086174182</v>
      </c>
      <c r="Q19" s="30">
        <v>36.368337805725211</v>
      </c>
      <c r="R19" s="30">
        <v>36.77699614088634</v>
      </c>
      <c r="S19" s="30">
        <v>33.908563594714174</v>
      </c>
      <c r="T19" s="30">
        <v>36.11976380576963</v>
      </c>
      <c r="U19" s="30">
        <v>34.932512602612142</v>
      </c>
      <c r="V19" s="30">
        <v>34.669614456131789</v>
      </c>
      <c r="W19" s="30">
        <v>37.064661872830307</v>
      </c>
      <c r="X19" s="30">
        <v>34.130703606358779</v>
      </c>
      <c r="Y19" s="30">
        <v>37.825089610527634</v>
      </c>
      <c r="Z19" s="30">
        <v>35.022529969949829</v>
      </c>
      <c r="AA19" s="30">
        <v>35.315536418193922</v>
      </c>
      <c r="AB19" s="30">
        <v>35.157247256232459</v>
      </c>
      <c r="AC19" s="30">
        <v>38.211789949269217</v>
      </c>
      <c r="AD19" s="30">
        <v>33.861199349748091</v>
      </c>
      <c r="AE19" s="30">
        <v>37.901089538504202</v>
      </c>
      <c r="AF19" s="30">
        <v>34.428128264269738</v>
      </c>
      <c r="AG19" s="30">
        <v>36.835809991487579</v>
      </c>
      <c r="AH19" s="30">
        <v>37.609097620967056</v>
      </c>
      <c r="AI19" s="30">
        <v>35.177731306849061</v>
      </c>
      <c r="AJ19" s="60">
        <v>34.287853627256027</v>
      </c>
      <c r="AL19" s="59">
        <v>1962.7157936274907</v>
      </c>
      <c r="AM19" s="30">
        <v>1.2595029346364774</v>
      </c>
      <c r="AN19" s="30">
        <v>210.19879082844707</v>
      </c>
      <c r="AO19" s="30">
        <v>6177.4391803321878</v>
      </c>
      <c r="AP19" s="30">
        <v>6315.1568193396579</v>
      </c>
      <c r="AQ19" s="30">
        <v>1.5697246823767383</v>
      </c>
      <c r="AR19" s="30">
        <v>14.108111057598528</v>
      </c>
      <c r="AS19" s="30">
        <v>35.54656801066082</v>
      </c>
      <c r="AT19" s="30">
        <v>1561.9494423014664</v>
      </c>
      <c r="AU19" s="30">
        <v>1677.4726243506466</v>
      </c>
      <c r="AV19" s="30">
        <v>0.94577466648441255</v>
      </c>
      <c r="AW19" s="30">
        <v>0.72504267717377624</v>
      </c>
      <c r="AX19" s="30">
        <v>1.6188750258040685</v>
      </c>
      <c r="AY19" s="30">
        <v>1.8752657328025202</v>
      </c>
      <c r="AZ19" s="30">
        <v>0.73621365200280431</v>
      </c>
      <c r="BA19" s="30">
        <v>0.77246965592297956</v>
      </c>
      <c r="BB19" s="30">
        <v>0.71304091129182068</v>
      </c>
      <c r="BC19" s="30">
        <v>0.73077710503484905</v>
      </c>
      <c r="BD19" s="30">
        <v>0.71741598896816827</v>
      </c>
      <c r="BE19" s="30">
        <v>0.75032897003006505</v>
      </c>
      <c r="BF19" s="30">
        <v>0.84527803455570882</v>
      </c>
      <c r="BG19" s="30">
        <v>0.73808063551321956</v>
      </c>
      <c r="BH19" s="30">
        <v>0.82672227415133204</v>
      </c>
      <c r="BI19" s="30">
        <v>0.68901742766153684</v>
      </c>
      <c r="BJ19" s="30">
        <v>0.70339859754172218</v>
      </c>
      <c r="BK19" s="30">
        <v>0.72958364034170409</v>
      </c>
      <c r="BL19" s="30">
        <v>0.82289742926952036</v>
      </c>
      <c r="BM19" s="30">
        <v>0.70645421741856917</v>
      </c>
      <c r="BN19" s="30">
        <v>0.75596112324142684</v>
      </c>
      <c r="BO19" s="30">
        <v>0.67699296001096565</v>
      </c>
      <c r="BP19" s="30">
        <v>0.7413945878040199</v>
      </c>
      <c r="BQ19" s="30">
        <v>0.70593118992421033</v>
      </c>
      <c r="BR19" s="30">
        <v>0.71027591454522632</v>
      </c>
      <c r="BS19" s="60">
        <v>0.7331285397075552</v>
      </c>
      <c r="BU19" s="59">
        <v>0.57427750486428197</v>
      </c>
      <c r="BV19" s="30">
        <v>1.9827218743546062E-2</v>
      </c>
      <c r="BW19" s="30">
        <v>0.23345493664169664</v>
      </c>
      <c r="BX19" s="30">
        <v>22.492330557538747</v>
      </c>
      <c r="BY19" s="30">
        <v>36.773713113539401</v>
      </c>
      <c r="BZ19" s="30">
        <v>2.6789637080584772</v>
      </c>
      <c r="CA19" s="30">
        <v>23.58653643387991</v>
      </c>
      <c r="CB19" s="30">
        <v>60.828919196756623</v>
      </c>
      <c r="CC19" s="30">
        <v>17.563369821349124</v>
      </c>
      <c r="CD19" s="30">
        <v>8.2921049267690154</v>
      </c>
      <c r="CE19" s="30">
        <v>0.15815073609781694</v>
      </c>
      <c r="CF19" s="30">
        <v>0.20052671954647699</v>
      </c>
      <c r="CG19" s="30">
        <v>1.1875752613712707</v>
      </c>
      <c r="CH19" s="30">
        <v>1.0452799010528238</v>
      </c>
      <c r="CI19" s="30">
        <v>8.5106707423294337E-3</v>
      </c>
      <c r="CJ19" s="30">
        <v>1.2127448001301598E-2</v>
      </c>
      <c r="CK19" s="30">
        <v>7.952422671595431E-3</v>
      </c>
      <c r="CL19" s="30">
        <v>8.6541121747269727E-3</v>
      </c>
      <c r="CM19" s="30">
        <v>7.4744717603552188E-3</v>
      </c>
      <c r="CN19" s="30">
        <v>1.9576452428417282E-2</v>
      </c>
      <c r="CO19" s="30">
        <v>2.112244633628977E-2</v>
      </c>
      <c r="CP19" s="30">
        <v>1.1974841863208737E-2</v>
      </c>
      <c r="CQ19" s="30">
        <v>3.033922343446728E-2</v>
      </c>
      <c r="CR19" s="30">
        <v>7.5867991129403905E-3</v>
      </c>
      <c r="CS19" s="30">
        <v>1.8507709218057257E-2</v>
      </c>
      <c r="CT19" s="30">
        <v>7.6776441013988676E-3</v>
      </c>
      <c r="CU19" s="30">
        <v>1.6371807494765654E-2</v>
      </c>
      <c r="CV19" s="30">
        <v>7.7066572834590761E-3</v>
      </c>
      <c r="CW19" s="30">
        <v>2.2954854724831591E-2</v>
      </c>
      <c r="CX19" s="30">
        <v>7.7275148839107723E-3</v>
      </c>
      <c r="CY19" s="30">
        <v>1.9850779652001414E-2</v>
      </c>
      <c r="CZ19" s="30">
        <v>1.5346501128892997E-2</v>
      </c>
      <c r="DA19" s="30">
        <v>9.0257424494817017E-3</v>
      </c>
      <c r="DB19" s="60">
        <v>1.0370281066523447E-2</v>
      </c>
    </row>
    <row r="20" spans="1:106" x14ac:dyDescent="0.25">
      <c r="A20" s="59" t="s">
        <v>1101</v>
      </c>
      <c r="B20" s="68" t="s">
        <v>1049</v>
      </c>
      <c r="C20" s="30">
        <v>102426.21760328845</v>
      </c>
      <c r="D20" s="30">
        <v>58.866597838919979</v>
      </c>
      <c r="E20" s="30">
        <v>11200.45490690515</v>
      </c>
      <c r="F20" s="30">
        <v>333445.63195294043</v>
      </c>
      <c r="G20" s="30">
        <v>336108</v>
      </c>
      <c r="H20" s="30">
        <v>41.520550757972181</v>
      </c>
      <c r="I20" s="30">
        <v>370.12406012163979</v>
      </c>
      <c r="J20" s="30">
        <v>301.98434109819152</v>
      </c>
      <c r="K20" s="30">
        <v>81765.452423380077</v>
      </c>
      <c r="L20" s="30">
        <v>82677.942452840012</v>
      </c>
      <c r="M20" s="30">
        <v>39.315570382759304</v>
      </c>
      <c r="N20" s="30">
        <v>34.481478452923369</v>
      </c>
      <c r="O20" s="30">
        <v>40.684222573318678</v>
      </c>
      <c r="P20" s="30">
        <v>76.484682319274086</v>
      </c>
      <c r="Q20" s="30">
        <v>36.036253186713431</v>
      </c>
      <c r="R20" s="30">
        <v>36.779802070317551</v>
      </c>
      <c r="S20" s="30">
        <v>33.738270147688731</v>
      </c>
      <c r="T20" s="30">
        <v>36.30221682593271</v>
      </c>
      <c r="U20" s="30">
        <v>34.673582056494205</v>
      </c>
      <c r="V20" s="30">
        <v>34.774581939428955</v>
      </c>
      <c r="W20" s="30">
        <v>36.734006647684645</v>
      </c>
      <c r="X20" s="30">
        <v>33.972991801649322</v>
      </c>
      <c r="Y20" s="30">
        <v>37.639940032306029</v>
      </c>
      <c r="Z20" s="30">
        <v>34.919603770086432</v>
      </c>
      <c r="AA20" s="30">
        <v>34.913843687755914</v>
      </c>
      <c r="AB20" s="30">
        <v>34.794794054453313</v>
      </c>
      <c r="AC20" s="30">
        <v>37.660712281423109</v>
      </c>
      <c r="AD20" s="30">
        <v>33.768481507680022</v>
      </c>
      <c r="AE20" s="30">
        <v>37.821849901288623</v>
      </c>
      <c r="AF20" s="30">
        <v>34.70748351188854</v>
      </c>
      <c r="AG20" s="30">
        <v>36.787508146257963</v>
      </c>
      <c r="AH20" s="30">
        <v>37.089910980261578</v>
      </c>
      <c r="AI20" s="30">
        <v>35.051026143696092</v>
      </c>
      <c r="AJ20" s="60">
        <v>34.361030662101442</v>
      </c>
      <c r="AL20" s="59">
        <v>1891.3269502424598</v>
      </c>
      <c r="AM20" s="30">
        <v>1.1866874946600572</v>
      </c>
      <c r="AN20" s="30">
        <v>207.00164388527108</v>
      </c>
      <c r="AO20" s="30">
        <v>6262.1157593926664</v>
      </c>
      <c r="AP20" s="30">
        <v>6536.4174340353793</v>
      </c>
      <c r="AQ20" s="30">
        <v>1.5694205571188899</v>
      </c>
      <c r="AR20" s="30">
        <v>14.404467643605996</v>
      </c>
      <c r="AS20" s="30">
        <v>35.895232206649709</v>
      </c>
      <c r="AT20" s="30">
        <v>1462.1848261123193</v>
      </c>
      <c r="AU20" s="30">
        <v>1531.1456267934868</v>
      </c>
      <c r="AV20" s="30">
        <v>0.92163163902096523</v>
      </c>
      <c r="AW20" s="30">
        <v>0.72654483380108714</v>
      </c>
      <c r="AX20" s="30">
        <v>1.5314170015288127</v>
      </c>
      <c r="AY20" s="30">
        <v>1.7942168438761938</v>
      </c>
      <c r="AZ20" s="30">
        <v>0.67488321356204772</v>
      </c>
      <c r="BA20" s="30">
        <v>0.68651529961712243</v>
      </c>
      <c r="BB20" s="30">
        <v>0.65991968918176858</v>
      </c>
      <c r="BC20" s="30">
        <v>0.72654172870445233</v>
      </c>
      <c r="BD20" s="30">
        <v>0.67775438131655841</v>
      </c>
      <c r="BE20" s="30">
        <v>0.71225026299690097</v>
      </c>
      <c r="BF20" s="30">
        <v>0.73078121895117321</v>
      </c>
      <c r="BG20" s="30">
        <v>0.65115282877947378</v>
      </c>
      <c r="BH20" s="30">
        <v>0.75891287260096629</v>
      </c>
      <c r="BI20" s="30">
        <v>0.62574167518727497</v>
      </c>
      <c r="BJ20" s="30">
        <v>0.62885038579836994</v>
      </c>
      <c r="BK20" s="30">
        <v>0.61012481406495667</v>
      </c>
      <c r="BL20" s="30">
        <v>0.74804854749865768</v>
      </c>
      <c r="BM20" s="30">
        <v>0.65591753064875336</v>
      </c>
      <c r="BN20" s="30">
        <v>0.73045436015532661</v>
      </c>
      <c r="BO20" s="30">
        <v>0.66462531784982404</v>
      </c>
      <c r="BP20" s="30">
        <v>0.70177520446823927</v>
      </c>
      <c r="BQ20" s="30">
        <v>0.66086195456229879</v>
      </c>
      <c r="BR20" s="30">
        <v>0.70250406119272313</v>
      </c>
      <c r="BS20" s="60">
        <v>0.70914811106417552</v>
      </c>
      <c r="BU20" s="59">
        <v>0.21942327997325664</v>
      </c>
      <c r="BV20" s="30">
        <v>6.0266430498475696E-3</v>
      </c>
      <c r="BW20" s="30">
        <v>7.0892401792635798E-2</v>
      </c>
      <c r="BX20" s="30">
        <v>21.85947757068638</v>
      </c>
      <c r="BY20" s="30">
        <v>34.887366635450547</v>
      </c>
      <c r="BZ20" s="30">
        <v>2.6474530703551085</v>
      </c>
      <c r="CA20" s="30">
        <v>22.5954869844686</v>
      </c>
      <c r="CB20" s="30">
        <v>59.265275040357935</v>
      </c>
      <c r="CC20" s="30">
        <v>12.99055626610278</v>
      </c>
      <c r="CD20" s="30">
        <v>7.7530325869774215</v>
      </c>
      <c r="CE20" s="30">
        <v>0.15562164547695015</v>
      </c>
      <c r="CF20" s="30">
        <v>0.19440903575826393</v>
      </c>
      <c r="CG20" s="30">
        <v>1.1573136421912635</v>
      </c>
      <c r="CH20" s="30">
        <v>1.0178980278625942</v>
      </c>
      <c r="CI20" s="30">
        <v>1.4253599150465042E-3</v>
      </c>
      <c r="CJ20" s="30">
        <v>2.9504327569027512E-3</v>
      </c>
      <c r="CK20" s="30">
        <v>3.224641466607408E-3</v>
      </c>
      <c r="CL20" s="30">
        <v>1.6173645536641311E-3</v>
      </c>
      <c r="CM20" s="30">
        <v>1.6762512975751777E-3</v>
      </c>
      <c r="CN20" s="30">
        <v>1.3738588326601988E-2</v>
      </c>
      <c r="CO20" s="30">
        <v>1.2689080326933966E-2</v>
      </c>
      <c r="CP20" s="30">
        <v>3.379809943463939E-3</v>
      </c>
      <c r="CQ20" s="30">
        <v>3.5903098117017512E-3</v>
      </c>
      <c r="CR20" s="30">
        <v>1.8107377803236739E-3</v>
      </c>
      <c r="CS20" s="30">
        <v>9.3258730155948485E-3</v>
      </c>
      <c r="CT20" s="30">
        <v>2.8954740609850463E-3</v>
      </c>
      <c r="CU20" s="30">
        <v>7.9417501647998968E-3</v>
      </c>
      <c r="CV20" s="30">
        <v>2.1189077728569019E-3</v>
      </c>
      <c r="CW20" s="30">
        <v>1.06735106965208E-2</v>
      </c>
      <c r="CX20" s="30">
        <v>2.8367771392870827E-3</v>
      </c>
      <c r="CY20" s="30">
        <v>2.176795254811674E-3</v>
      </c>
      <c r="CZ20" s="30">
        <v>9.6792847423573022E-3</v>
      </c>
      <c r="DA20" s="30">
        <v>3.6998829696889453E-3</v>
      </c>
      <c r="DB20" s="60">
        <v>4.2840982477038315E-3</v>
      </c>
    </row>
    <row r="21" spans="1:106" x14ac:dyDescent="0.25">
      <c r="A21" s="59" t="s">
        <v>1102</v>
      </c>
      <c r="B21" s="68" t="s">
        <v>1049</v>
      </c>
      <c r="C21" s="30">
        <v>102549.11624785092</v>
      </c>
      <c r="D21" s="30">
        <v>59.381771954535417</v>
      </c>
      <c r="E21" s="30">
        <v>11238.380760153084</v>
      </c>
      <c r="F21" s="30">
        <v>334527.88538751128</v>
      </c>
      <c r="G21" s="30">
        <v>336108</v>
      </c>
      <c r="H21" s="30">
        <v>44.578927676676443</v>
      </c>
      <c r="I21" s="30">
        <v>354.10760529256396</v>
      </c>
      <c r="J21" s="30">
        <v>318.56391371391607</v>
      </c>
      <c r="K21" s="30">
        <v>82558.207073889687</v>
      </c>
      <c r="L21" s="30">
        <v>82732.864661925007</v>
      </c>
      <c r="M21" s="30">
        <v>39.799863791481187</v>
      </c>
      <c r="N21" s="30">
        <v>34.515722260671808</v>
      </c>
      <c r="O21" s="30">
        <v>40.876173955490003</v>
      </c>
      <c r="P21" s="30">
        <v>76.639375399155384</v>
      </c>
      <c r="Q21" s="30">
        <v>36.259358880849206</v>
      </c>
      <c r="R21" s="30">
        <v>37.084190456696597</v>
      </c>
      <c r="S21" s="30">
        <v>33.989976674920179</v>
      </c>
      <c r="T21" s="30">
        <v>36.309763615042549</v>
      </c>
      <c r="U21" s="30">
        <v>34.978026638877964</v>
      </c>
      <c r="V21" s="30">
        <v>35.090738194282658</v>
      </c>
      <c r="W21" s="30">
        <v>37.05409901868483</v>
      </c>
      <c r="X21" s="30">
        <v>34.26597046917788</v>
      </c>
      <c r="Y21" s="30">
        <v>38.056392661674437</v>
      </c>
      <c r="Z21" s="30">
        <v>35.042595893915305</v>
      </c>
      <c r="AA21" s="30">
        <v>35.525834917445913</v>
      </c>
      <c r="AB21" s="30">
        <v>35.093101262478164</v>
      </c>
      <c r="AC21" s="30">
        <v>38.269542944122954</v>
      </c>
      <c r="AD21" s="30">
        <v>33.709971263427008</v>
      </c>
      <c r="AE21" s="30">
        <v>38.064482126695736</v>
      </c>
      <c r="AF21" s="30">
        <v>34.51304595008267</v>
      </c>
      <c r="AG21" s="30">
        <v>37.39875309734682</v>
      </c>
      <c r="AH21" s="30">
        <v>37.54224990070621</v>
      </c>
      <c r="AI21" s="30">
        <v>34.969682415088734</v>
      </c>
      <c r="AJ21" s="60">
        <v>34.642016809577157</v>
      </c>
      <c r="AL21" s="59">
        <v>1932.7719508553359</v>
      </c>
      <c r="AM21" s="30">
        <v>1.1835582415858261</v>
      </c>
      <c r="AN21" s="30">
        <v>204.82216358772013</v>
      </c>
      <c r="AO21" s="30">
        <v>6312.9580380240359</v>
      </c>
      <c r="AP21" s="30">
        <v>6365.0472983592754</v>
      </c>
      <c r="AQ21" s="30">
        <v>1.7236762317921668</v>
      </c>
      <c r="AR21" s="30">
        <v>16.103111106436131</v>
      </c>
      <c r="AS21" s="30">
        <v>34.663649322589578</v>
      </c>
      <c r="AT21" s="30">
        <v>1567.7377883964332</v>
      </c>
      <c r="AU21" s="30">
        <v>1597.981376334172</v>
      </c>
      <c r="AV21" s="30">
        <v>0.96776279016838695</v>
      </c>
      <c r="AW21" s="30">
        <v>0.73508845385557842</v>
      </c>
      <c r="AX21" s="30">
        <v>1.5038445207240203</v>
      </c>
      <c r="AY21" s="30">
        <v>1.8261659753486739</v>
      </c>
      <c r="AZ21" s="30">
        <v>0.71400734239069119</v>
      </c>
      <c r="BA21" s="30">
        <v>0.77189058104514641</v>
      </c>
      <c r="BB21" s="30">
        <v>0.70024697889099552</v>
      </c>
      <c r="BC21" s="30">
        <v>0.71316024175218418</v>
      </c>
      <c r="BD21" s="30">
        <v>0.66272184618456764</v>
      </c>
      <c r="BE21" s="30">
        <v>0.69153918385853086</v>
      </c>
      <c r="BF21" s="30">
        <v>0.74327153741068619</v>
      </c>
      <c r="BG21" s="30">
        <v>0.71236214780720863</v>
      </c>
      <c r="BH21" s="30">
        <v>0.79038692248067488</v>
      </c>
      <c r="BI21" s="30">
        <v>0.66876268185128562</v>
      </c>
      <c r="BJ21" s="30">
        <v>0.68781660939028333</v>
      </c>
      <c r="BK21" s="30">
        <v>0.67914079850835629</v>
      </c>
      <c r="BL21" s="30">
        <v>0.76173477352012697</v>
      </c>
      <c r="BM21" s="30">
        <v>0.66983755375401721</v>
      </c>
      <c r="BN21" s="30">
        <v>0.75749993760102041</v>
      </c>
      <c r="BO21" s="30">
        <v>0.69840698330108242</v>
      </c>
      <c r="BP21" s="30">
        <v>0.75467094234790622</v>
      </c>
      <c r="BQ21" s="30">
        <v>0.71514022541261779</v>
      </c>
      <c r="BR21" s="30">
        <v>0.70732151265813892</v>
      </c>
      <c r="BS21" s="60">
        <v>0.72339223491297577</v>
      </c>
      <c r="BU21" s="59">
        <v>0.21982486458116682</v>
      </c>
      <c r="BV21" s="30">
        <v>1.1662714407720015E-2</v>
      </c>
      <c r="BW21" s="30">
        <v>7.1839834709934769E-2</v>
      </c>
      <c r="BX21" s="30">
        <v>21.859856674928885</v>
      </c>
      <c r="BY21" s="30">
        <v>34.900655324771606</v>
      </c>
      <c r="BZ21" s="30">
        <v>2.6155444292476049</v>
      </c>
      <c r="CA21" s="30">
        <v>22.811160269246326</v>
      </c>
      <c r="CB21" s="30">
        <v>59.02357621403393</v>
      </c>
      <c r="CC21" s="30">
        <v>13.631530018121127</v>
      </c>
      <c r="CD21" s="30">
        <v>7.6913156934989111</v>
      </c>
      <c r="CE21" s="30">
        <v>0.15162292549759759</v>
      </c>
      <c r="CF21" s="30">
        <v>0.19474651987700614</v>
      </c>
      <c r="CG21" s="30">
        <v>1.1564933221300022</v>
      </c>
      <c r="CH21" s="30">
        <v>1.0225264041001962</v>
      </c>
      <c r="CI21" s="30">
        <v>1.800637791726878E-3</v>
      </c>
      <c r="CJ21" s="30">
        <v>5.6937627500215394E-3</v>
      </c>
      <c r="CK21" s="30">
        <v>2.5674498400758278E-3</v>
      </c>
      <c r="CL21" s="30">
        <v>2.0437697310366179E-3</v>
      </c>
      <c r="CM21" s="30">
        <v>2.1707391273311826E-3</v>
      </c>
      <c r="CN21" s="30">
        <v>1.0555002342921812E-2</v>
      </c>
      <c r="CO21" s="30">
        <v>1.4703453040351807E-2</v>
      </c>
      <c r="CP21" s="30">
        <v>5.1490883591466781E-3</v>
      </c>
      <c r="CQ21" s="30">
        <v>1.4823665930914177E-2</v>
      </c>
      <c r="CR21" s="30">
        <v>2.0980056013595516E-3</v>
      </c>
      <c r="CS21" s="30">
        <v>8.0045678158699486E-3</v>
      </c>
      <c r="CT21" s="30">
        <v>1.4918314629842463E-3</v>
      </c>
      <c r="CU21" s="30">
        <v>6.1009035537913448E-3</v>
      </c>
      <c r="CV21" s="30">
        <v>1.8185216278478239E-3</v>
      </c>
      <c r="CW21" s="30">
        <v>1.064562741935084E-2</v>
      </c>
      <c r="CX21" s="30">
        <v>1.5733079772754074E-3</v>
      </c>
      <c r="CY21" s="30">
        <v>1.0042324092208205E-2</v>
      </c>
      <c r="CZ21" s="30">
        <v>7.8065640826639167E-3</v>
      </c>
      <c r="DA21" s="30">
        <v>2.6012409718258103E-3</v>
      </c>
      <c r="DB21" s="60">
        <v>3.7272252912436852E-3</v>
      </c>
    </row>
    <row r="22" spans="1:106" x14ac:dyDescent="0.25">
      <c r="A22" s="59" t="s">
        <v>1095</v>
      </c>
      <c r="B22" s="68" t="s">
        <v>1050</v>
      </c>
      <c r="C22" s="30">
        <v>104144.32392600205</v>
      </c>
      <c r="D22" s="30">
        <v>60.809235361427795</v>
      </c>
      <c r="E22" s="30">
        <v>11405.22010923931</v>
      </c>
      <c r="F22" s="30">
        <v>335897.89202989469</v>
      </c>
      <c r="G22" s="30">
        <v>336108</v>
      </c>
      <c r="H22" s="30">
        <v>44.721705180180294</v>
      </c>
      <c r="I22" s="30">
        <v>359.92678565143603</v>
      </c>
      <c r="J22" s="30">
        <v>336.52477090465294</v>
      </c>
      <c r="K22" s="30">
        <v>83743.355826917978</v>
      </c>
      <c r="L22" s="30">
        <v>84296.349247870778</v>
      </c>
      <c r="M22" s="30">
        <v>43.282804154157354</v>
      </c>
      <c r="N22" s="30">
        <v>36.427055218018452</v>
      </c>
      <c r="O22" s="30">
        <v>38.043484422469128</v>
      </c>
      <c r="P22" s="30">
        <v>78.265774330161534</v>
      </c>
      <c r="Q22" s="30">
        <v>37.570212003233365</v>
      </c>
      <c r="R22" s="30">
        <v>38.462759155327248</v>
      </c>
      <c r="S22" s="30">
        <v>35.690042208041447</v>
      </c>
      <c r="T22" s="30">
        <v>37.720976450432296</v>
      </c>
      <c r="U22" s="30">
        <v>35.925143996464996</v>
      </c>
      <c r="V22" s="30">
        <v>35.671710310202073</v>
      </c>
      <c r="W22" s="30">
        <v>38.209711101285819</v>
      </c>
      <c r="X22" s="30">
        <v>35.181288226984869</v>
      </c>
      <c r="Y22" s="30">
        <v>39.202454307742528</v>
      </c>
      <c r="Z22" s="30">
        <v>37.118183278500346</v>
      </c>
      <c r="AA22" s="30">
        <v>36.098862753119292</v>
      </c>
      <c r="AB22" s="30">
        <v>37.42413338995128</v>
      </c>
      <c r="AC22" s="30">
        <v>38.89633339183748</v>
      </c>
      <c r="AD22" s="30">
        <v>36.505798170693573</v>
      </c>
      <c r="AE22" s="30">
        <v>38.884292186542133</v>
      </c>
      <c r="AF22" s="30">
        <v>37.193631805763935</v>
      </c>
      <c r="AG22" s="30">
        <v>38.572971654192386</v>
      </c>
      <c r="AH22" s="30">
        <v>37.723687022547701</v>
      </c>
      <c r="AI22" s="30">
        <v>38.372037719053054</v>
      </c>
      <c r="AJ22" s="60">
        <v>37.250849216718301</v>
      </c>
      <c r="AL22" s="59">
        <v>2035.796098864661</v>
      </c>
      <c r="AM22" s="30">
        <v>1.3467123394187563</v>
      </c>
      <c r="AN22" s="30">
        <v>224.80438683420599</v>
      </c>
      <c r="AO22" s="30">
        <v>6543.7265199894064</v>
      </c>
      <c r="AP22" s="30">
        <v>6400.7593655200308</v>
      </c>
      <c r="AQ22" s="30">
        <v>2.0049587056973355</v>
      </c>
      <c r="AR22" s="30">
        <v>18.505433633642493</v>
      </c>
      <c r="AS22" s="30">
        <v>25.244446745004236</v>
      </c>
      <c r="AT22" s="30">
        <v>1740.4296037922568</v>
      </c>
      <c r="AU22" s="30">
        <v>1670.522893825894</v>
      </c>
      <c r="AV22" s="30">
        <v>1.0696128423748401</v>
      </c>
      <c r="AW22" s="30">
        <v>0.83171009854004863</v>
      </c>
      <c r="AX22" s="30">
        <v>3.0045917345667701</v>
      </c>
      <c r="AY22" s="30">
        <v>2.0017300170546894</v>
      </c>
      <c r="AZ22" s="30">
        <v>0.74310422250733688</v>
      </c>
      <c r="BA22" s="30">
        <v>0.79134446713435869</v>
      </c>
      <c r="BB22" s="30">
        <v>0.76083810602889479</v>
      </c>
      <c r="BC22" s="30">
        <v>0.80165844520071228</v>
      </c>
      <c r="BD22" s="30">
        <v>0.73284745574034438</v>
      </c>
      <c r="BE22" s="30">
        <v>0.67770577860434866</v>
      </c>
      <c r="BF22" s="30">
        <v>0.85095499616928538</v>
      </c>
      <c r="BG22" s="30">
        <v>0.72837386207502786</v>
      </c>
      <c r="BH22" s="30">
        <v>0.8659813778003892</v>
      </c>
      <c r="BI22" s="30">
        <v>0.79640430014395702</v>
      </c>
      <c r="BJ22" s="30">
        <v>0.81599427877597641</v>
      </c>
      <c r="BK22" s="30">
        <v>0.79110867378783445</v>
      </c>
      <c r="BL22" s="30">
        <v>0.81020922162042863</v>
      </c>
      <c r="BM22" s="30">
        <v>0.76573611432765842</v>
      </c>
      <c r="BN22" s="30">
        <v>0.84368667919346896</v>
      </c>
      <c r="BO22" s="30">
        <v>0.77687617252680607</v>
      </c>
      <c r="BP22" s="30">
        <v>0.79711084058882875</v>
      </c>
      <c r="BQ22" s="30">
        <v>0.73251479221299387</v>
      </c>
      <c r="BR22" s="30">
        <v>0.83506124589810882</v>
      </c>
      <c r="BS22" s="60">
        <v>0.8447852529777562</v>
      </c>
      <c r="BU22" s="59">
        <v>0.26696492331655286</v>
      </c>
      <c r="BV22" s="30">
        <v>1.3547513634125256E-2</v>
      </c>
      <c r="BW22" s="30">
        <v>0.11809566768101497</v>
      </c>
      <c r="BX22" s="30">
        <v>27.949905957545361</v>
      </c>
      <c r="BY22" s="30">
        <v>49.16552383658275</v>
      </c>
      <c r="BZ22" s="30">
        <v>3.6577363550871049</v>
      </c>
      <c r="CA22" s="30">
        <v>31.766160829390454</v>
      </c>
      <c r="CB22" s="30">
        <v>42.61624431584324</v>
      </c>
      <c r="CC22" s="30">
        <v>27.527286839024086</v>
      </c>
      <c r="CD22" s="30">
        <v>11.338122912934335</v>
      </c>
      <c r="CE22" s="30">
        <v>0.17146283560957518</v>
      </c>
      <c r="CF22" s="30">
        <v>0.24590527705432805</v>
      </c>
      <c r="CG22" s="30">
        <v>1.5231056462599828</v>
      </c>
      <c r="CH22" s="30">
        <v>1.3382939596923438</v>
      </c>
      <c r="CI22" s="30">
        <v>8.6505335781519987E-3</v>
      </c>
      <c r="CJ22" s="30">
        <v>1.3971715562383028E-2</v>
      </c>
      <c r="CK22" s="30">
        <v>1.0594721390421107E-2</v>
      </c>
      <c r="CL22" s="30">
        <v>1.0264952222374595E-2</v>
      </c>
      <c r="CM22" s="30">
        <v>8.4135272278341756E-3</v>
      </c>
      <c r="CN22" s="30">
        <v>2.5519616306482525E-2</v>
      </c>
      <c r="CO22" s="30">
        <v>3.4473387324133888E-2</v>
      </c>
      <c r="CP22" s="30">
        <v>1.681564143251843E-2</v>
      </c>
      <c r="CQ22" s="30">
        <v>3.273625234711916E-2</v>
      </c>
      <c r="CR22" s="30">
        <v>9.7386424032691321E-3</v>
      </c>
      <c r="CS22" s="30">
        <v>2.3148392959805909E-2</v>
      </c>
      <c r="CT22" s="30">
        <v>9.9202830549633379E-3</v>
      </c>
      <c r="CU22" s="30">
        <v>1.58730870719332E-2</v>
      </c>
      <c r="CV22" s="30">
        <v>9.6784833711039686E-3</v>
      </c>
      <c r="CW22" s="30">
        <v>2.5345954095603623E-2</v>
      </c>
      <c r="CX22" s="30">
        <v>9.5932785982962305E-3</v>
      </c>
      <c r="CY22" s="30">
        <v>2.0440030882017533E-2</v>
      </c>
      <c r="CZ22" s="30">
        <v>1.852863782700287E-2</v>
      </c>
      <c r="DA22" s="30">
        <v>1.2874540084073145E-2</v>
      </c>
      <c r="DB22" s="60">
        <v>1.2924041855655414E-2</v>
      </c>
    </row>
    <row r="23" spans="1:106" x14ac:dyDescent="0.25">
      <c r="A23" s="59" t="s">
        <v>1096</v>
      </c>
      <c r="B23" s="68" t="s">
        <v>1050</v>
      </c>
      <c r="C23" s="30">
        <v>104417.02730739607</v>
      </c>
      <c r="D23" s="30">
        <v>61.79862232195174</v>
      </c>
      <c r="E23" s="30">
        <v>11459.558096756973</v>
      </c>
      <c r="F23" s="30">
        <v>336868.89665746322</v>
      </c>
      <c r="G23" s="30">
        <v>336108</v>
      </c>
      <c r="H23" s="30">
        <v>40.603974911546437</v>
      </c>
      <c r="I23" s="30">
        <v>351.19927300027285</v>
      </c>
      <c r="J23" s="30">
        <v>320.08452685648871</v>
      </c>
      <c r="K23" s="30">
        <v>83509.907913291798</v>
      </c>
      <c r="L23" s="30">
        <v>84202.811754054885</v>
      </c>
      <c r="M23" s="30">
        <v>42.900873519767188</v>
      </c>
      <c r="N23" s="30">
        <v>36.3102713584654</v>
      </c>
      <c r="O23" s="30">
        <v>39.410838465425741</v>
      </c>
      <c r="P23" s="30">
        <v>77.504477314442923</v>
      </c>
      <c r="Q23" s="30">
        <v>37.875871231443696</v>
      </c>
      <c r="R23" s="30">
        <v>39.289781427881103</v>
      </c>
      <c r="S23" s="30">
        <v>35.880756003139034</v>
      </c>
      <c r="T23" s="30">
        <v>37.984771375684268</v>
      </c>
      <c r="U23" s="30">
        <v>36.421526335273299</v>
      </c>
      <c r="V23" s="30">
        <v>36.453355114567536</v>
      </c>
      <c r="W23" s="30">
        <v>37.538255438750731</v>
      </c>
      <c r="X23" s="30">
        <v>35.211570132818011</v>
      </c>
      <c r="Y23" s="30">
        <v>38.149529718088139</v>
      </c>
      <c r="Z23" s="30">
        <v>37.071989759412084</v>
      </c>
      <c r="AA23" s="30">
        <v>36.665615350833157</v>
      </c>
      <c r="AB23" s="30">
        <v>36.921086194415572</v>
      </c>
      <c r="AC23" s="30">
        <v>39.064778219981953</v>
      </c>
      <c r="AD23" s="30">
        <v>36.425597938913299</v>
      </c>
      <c r="AE23" s="30">
        <v>39.307692909405205</v>
      </c>
      <c r="AF23" s="30">
        <v>37.346387518932445</v>
      </c>
      <c r="AG23" s="30">
        <v>37.403601550750103</v>
      </c>
      <c r="AH23" s="30">
        <v>37.522598758083163</v>
      </c>
      <c r="AI23" s="30">
        <v>37.946902879863806</v>
      </c>
      <c r="AJ23" s="60">
        <v>37.673250491101996</v>
      </c>
      <c r="AL23" s="59">
        <v>2069.8995851202167</v>
      </c>
      <c r="AM23" s="30">
        <v>1.3444008247796868</v>
      </c>
      <c r="AN23" s="30">
        <v>235.18400315991613</v>
      </c>
      <c r="AO23" s="30">
        <v>6784.9672599155692</v>
      </c>
      <c r="AP23" s="30">
        <v>6593.8431028799305</v>
      </c>
      <c r="AQ23" s="30">
        <v>2.0886100737879745</v>
      </c>
      <c r="AR23" s="30">
        <v>18.769602958023491</v>
      </c>
      <c r="AS23" s="30">
        <v>25.969117089808702</v>
      </c>
      <c r="AT23" s="30">
        <v>1764.7377518590365</v>
      </c>
      <c r="AU23" s="30">
        <v>1711.2087474118375</v>
      </c>
      <c r="AV23" s="30">
        <v>1.0648614010916588</v>
      </c>
      <c r="AW23" s="30">
        <v>0.83861659367846286</v>
      </c>
      <c r="AX23" s="30">
        <v>2.9304817089800554</v>
      </c>
      <c r="AY23" s="30">
        <v>2.0392832673204548</v>
      </c>
      <c r="AZ23" s="30">
        <v>0.77896610531484356</v>
      </c>
      <c r="BA23" s="30">
        <v>0.84607982409212057</v>
      </c>
      <c r="BB23" s="30">
        <v>0.77315120715344543</v>
      </c>
      <c r="BC23" s="30">
        <v>0.82566848115295388</v>
      </c>
      <c r="BD23" s="30">
        <v>0.78001149913707324</v>
      </c>
      <c r="BE23" s="30">
        <v>0.80497287332781242</v>
      </c>
      <c r="BF23" s="30">
        <v>0.8517654319615301</v>
      </c>
      <c r="BG23" s="30">
        <v>0.71019596333128254</v>
      </c>
      <c r="BH23" s="30">
        <v>0.84038589816249276</v>
      </c>
      <c r="BI23" s="30">
        <v>0.82026509931206726</v>
      </c>
      <c r="BJ23" s="30">
        <v>0.8309985750151293</v>
      </c>
      <c r="BK23" s="30">
        <v>0.7798011987306539</v>
      </c>
      <c r="BL23" s="30">
        <v>0.83214823786046233</v>
      </c>
      <c r="BM23" s="30">
        <v>0.77378351525235922</v>
      </c>
      <c r="BN23" s="30">
        <v>0.87091317030915083</v>
      </c>
      <c r="BO23" s="30">
        <v>0.80744483984303617</v>
      </c>
      <c r="BP23" s="30">
        <v>0.84751285804533838</v>
      </c>
      <c r="BQ23" s="30">
        <v>0.76588482523563839</v>
      </c>
      <c r="BR23" s="30">
        <v>0.76488062056955153</v>
      </c>
      <c r="BS23" s="60">
        <v>0.84696093105328474</v>
      </c>
      <c r="BU23" s="59">
        <v>0.29253458656523995</v>
      </c>
      <c r="BV23" s="30">
        <v>8.8109487991538584E-3</v>
      </c>
      <c r="BW23" s="30">
        <v>0.12177565278898023</v>
      </c>
      <c r="BX23" s="30">
        <v>28.678336754942347</v>
      </c>
      <c r="BY23" s="30">
        <v>50.249607159134847</v>
      </c>
      <c r="BZ23" s="30">
        <v>3.757541772661833</v>
      </c>
      <c r="CA23" s="30">
        <v>32.65792677260125</v>
      </c>
      <c r="CB23" s="30">
        <v>43.943439551452222</v>
      </c>
      <c r="CC23" s="30">
        <v>27.509567596994525</v>
      </c>
      <c r="CD23" s="30">
        <v>11.622578732900788</v>
      </c>
      <c r="CE23" s="30">
        <v>0.14960428582054977</v>
      </c>
      <c r="CF23" s="30">
        <v>0.25079992124269723</v>
      </c>
      <c r="CG23" s="30">
        <v>1.5609068332879832</v>
      </c>
      <c r="CH23" s="30">
        <v>1.3661784504118533</v>
      </c>
      <c r="CI23" s="30">
        <v>2.9638773605024323E-3</v>
      </c>
      <c r="CJ23" s="30">
        <v>4.7201308592190201E-3</v>
      </c>
      <c r="CK23" s="30">
        <v>4.3327896169805587E-3</v>
      </c>
      <c r="CL23" s="30">
        <v>5.5785944637751521E-3</v>
      </c>
      <c r="CM23" s="30">
        <v>5.2374226535065191E-3</v>
      </c>
      <c r="CN23" s="30">
        <v>1.9862927809292795E-2</v>
      </c>
      <c r="CO23" s="30">
        <v>2.047509559509688E-2</v>
      </c>
      <c r="CP23" s="30">
        <v>6.4146367239651539E-3</v>
      </c>
      <c r="CQ23" s="30">
        <v>1.6179477880625681E-2</v>
      </c>
      <c r="CR23" s="30">
        <v>3.5149747600890708E-3</v>
      </c>
      <c r="CS23" s="30">
        <v>1.3085166173795943E-2</v>
      </c>
      <c r="CT23" s="30">
        <v>3.7302414760940375E-3</v>
      </c>
      <c r="CU23" s="30">
        <v>1.5272387418128438E-2</v>
      </c>
      <c r="CV23" s="30">
        <v>4.7261074185603906E-3</v>
      </c>
      <c r="CW23" s="30">
        <v>4.1115468446283072E-3</v>
      </c>
      <c r="CX23" s="30">
        <v>5.411871691293783E-3</v>
      </c>
      <c r="CY23" s="30">
        <v>2.2166308895696912E-2</v>
      </c>
      <c r="CZ23" s="30">
        <v>7.0430659883493982E-3</v>
      </c>
      <c r="DA23" s="30">
        <v>5.0335356080423704E-3</v>
      </c>
      <c r="DB23" s="60">
        <v>6.7197359042115747E-3</v>
      </c>
    </row>
    <row r="24" spans="1:106" x14ac:dyDescent="0.25">
      <c r="A24" s="59" t="s">
        <v>1097</v>
      </c>
      <c r="B24" s="68" t="s">
        <v>1050</v>
      </c>
      <c r="C24" s="30">
        <v>103677.72478930499</v>
      </c>
      <c r="D24" s="30">
        <v>60.182137763070536</v>
      </c>
      <c r="E24" s="30">
        <v>11361.323559939256</v>
      </c>
      <c r="F24" s="30">
        <v>332741.54844748491</v>
      </c>
      <c r="G24" s="30">
        <v>336108</v>
      </c>
      <c r="H24" s="30">
        <v>42.660007654236118</v>
      </c>
      <c r="I24" s="30">
        <v>362.01309196769131</v>
      </c>
      <c r="J24" s="30">
        <v>307.77188115962724</v>
      </c>
      <c r="K24" s="30">
        <v>83218.821990335317</v>
      </c>
      <c r="L24" s="30">
        <v>83573.392559014595</v>
      </c>
      <c r="M24" s="30">
        <v>42.306162304162903</v>
      </c>
      <c r="N24" s="30">
        <v>36.34094773599157</v>
      </c>
      <c r="O24" s="30">
        <v>38.96115428734003</v>
      </c>
      <c r="P24" s="30">
        <v>78.158997563718316</v>
      </c>
      <c r="Q24" s="30">
        <v>37.947346787216887</v>
      </c>
      <c r="R24" s="30">
        <v>39.143033204443228</v>
      </c>
      <c r="S24" s="30">
        <v>35.929037992949233</v>
      </c>
      <c r="T24" s="30">
        <v>37.70403745352143</v>
      </c>
      <c r="U24" s="30">
        <v>36.044724792708898</v>
      </c>
      <c r="V24" s="30">
        <v>35.322828284134218</v>
      </c>
      <c r="W24" s="30">
        <v>37.296249246633259</v>
      </c>
      <c r="X24" s="30">
        <v>35.348854962130964</v>
      </c>
      <c r="Y24" s="30">
        <v>39.327686543117309</v>
      </c>
      <c r="Z24" s="30">
        <v>37.128432554932537</v>
      </c>
      <c r="AA24" s="30">
        <v>35.3612342816865</v>
      </c>
      <c r="AB24" s="30">
        <v>37.214203148992112</v>
      </c>
      <c r="AC24" s="30">
        <v>39.247212941016819</v>
      </c>
      <c r="AD24" s="30">
        <v>36.479798183772985</v>
      </c>
      <c r="AE24" s="30">
        <v>38.792233379975102</v>
      </c>
      <c r="AF24" s="30">
        <v>37.317107777901199</v>
      </c>
      <c r="AG24" s="30">
        <v>37.632639431902639</v>
      </c>
      <c r="AH24" s="30">
        <v>36.945310590436939</v>
      </c>
      <c r="AI24" s="30">
        <v>37.837331190799517</v>
      </c>
      <c r="AJ24" s="60">
        <v>37.115116364183734</v>
      </c>
      <c r="AL24" s="59">
        <v>2027.371691499364</v>
      </c>
      <c r="AM24" s="30">
        <v>1.2462088206025721</v>
      </c>
      <c r="AN24" s="30">
        <v>220.54446851994305</v>
      </c>
      <c r="AO24" s="30">
        <v>6406.829611770916</v>
      </c>
      <c r="AP24" s="30">
        <v>6643.0633239009558</v>
      </c>
      <c r="AQ24" s="30">
        <v>2.0723677524514339</v>
      </c>
      <c r="AR24" s="30">
        <v>17.667505950998372</v>
      </c>
      <c r="AS24" s="30">
        <v>27.003281991428654</v>
      </c>
      <c r="AT24" s="30">
        <v>1698.8203349751977</v>
      </c>
      <c r="AU24" s="30">
        <v>1720.0210178328766</v>
      </c>
      <c r="AV24" s="30">
        <v>1.0929045926906946</v>
      </c>
      <c r="AW24" s="30">
        <v>0.84893186261955178</v>
      </c>
      <c r="AX24" s="30">
        <v>2.652525569338267</v>
      </c>
      <c r="AY24" s="30">
        <v>2.0471146056528013</v>
      </c>
      <c r="AZ24" s="30">
        <v>0.76448916078457385</v>
      </c>
      <c r="BA24" s="30">
        <v>0.81801484225276988</v>
      </c>
      <c r="BB24" s="30">
        <v>0.78829783129578368</v>
      </c>
      <c r="BC24" s="30">
        <v>0.78826910790159244</v>
      </c>
      <c r="BD24" s="30">
        <v>0.77218261139651945</v>
      </c>
      <c r="BE24" s="30">
        <v>0.75214846058505025</v>
      </c>
      <c r="BF24" s="30">
        <v>0.88113377807247051</v>
      </c>
      <c r="BG24" s="30">
        <v>0.81655518731893795</v>
      </c>
      <c r="BH24" s="30">
        <v>0.84799931418599239</v>
      </c>
      <c r="BI24" s="30">
        <v>0.79043430232185341</v>
      </c>
      <c r="BJ24" s="30">
        <v>0.78023390614221566</v>
      </c>
      <c r="BK24" s="30">
        <v>0.79155120162136849</v>
      </c>
      <c r="BL24" s="30">
        <v>0.88662599950447374</v>
      </c>
      <c r="BM24" s="30">
        <v>0.79508824008089296</v>
      </c>
      <c r="BN24" s="30">
        <v>0.83582872175908018</v>
      </c>
      <c r="BO24" s="30">
        <v>0.81682768090355629</v>
      </c>
      <c r="BP24" s="30">
        <v>0.81645780274981417</v>
      </c>
      <c r="BQ24" s="30">
        <v>0.70022421113406919</v>
      </c>
      <c r="BR24" s="30">
        <v>0.82858791303222268</v>
      </c>
      <c r="BS24" s="60">
        <v>0.80668154716955198</v>
      </c>
      <c r="BU24" s="59">
        <v>0.27880678695459377</v>
      </c>
      <c r="BV24" s="30">
        <v>7.7138903489166648E-3</v>
      </c>
      <c r="BW24" s="30">
        <v>0.12243302049791616</v>
      </c>
      <c r="BX24" s="30">
        <v>28.057584791429957</v>
      </c>
      <c r="BY24" s="30">
        <v>49.259478433434616</v>
      </c>
      <c r="BZ24" s="30">
        <v>3.6458269831537939</v>
      </c>
      <c r="CA24" s="30">
        <v>31.923684594104618</v>
      </c>
      <c r="CB24" s="30">
        <v>43.083752093632555</v>
      </c>
      <c r="CC24" s="30">
        <v>27.404946811154844</v>
      </c>
      <c r="CD24" s="30">
        <v>11.371782773792868</v>
      </c>
      <c r="CE24" s="30">
        <v>0.16462465558016617</v>
      </c>
      <c r="CF24" s="30">
        <v>0.24581740431046217</v>
      </c>
      <c r="CG24" s="30">
        <v>1.5218378068030325</v>
      </c>
      <c r="CH24" s="30">
        <v>1.3528647686141242</v>
      </c>
      <c r="CI24" s="30">
        <v>3.2774238965744356E-3</v>
      </c>
      <c r="CJ24" s="30">
        <v>7.6322589957656291E-3</v>
      </c>
      <c r="CK24" s="30">
        <v>4.9876616324372484E-3</v>
      </c>
      <c r="CL24" s="30">
        <v>3.3471000306741373E-3</v>
      </c>
      <c r="CM24" s="30">
        <v>4.1326435302065853E-3</v>
      </c>
      <c r="CN24" s="30">
        <v>2.5577394879733695E-2</v>
      </c>
      <c r="CO24" s="30">
        <v>2.0063237201639782E-2</v>
      </c>
      <c r="CP24" s="30">
        <v>5.4032067356986875E-3</v>
      </c>
      <c r="CQ24" s="30">
        <v>2.6170230264827465E-2</v>
      </c>
      <c r="CR24" s="30">
        <v>4.5267712210656169E-3</v>
      </c>
      <c r="CS24" s="30">
        <v>1.011074475534603E-2</v>
      </c>
      <c r="CT24" s="30">
        <v>4.4616225263269006E-3</v>
      </c>
      <c r="CU24" s="30">
        <v>9.7690745290031945E-3</v>
      </c>
      <c r="CV24" s="30">
        <v>2.3834689968021527E-3</v>
      </c>
      <c r="CW24" s="30">
        <v>1.4755974246727241E-2</v>
      </c>
      <c r="CX24" s="30">
        <v>4.497699457668254E-3</v>
      </c>
      <c r="CY24" s="30">
        <v>1.2579318667953053E-2</v>
      </c>
      <c r="CZ24" s="30">
        <v>1.139659250534175E-2</v>
      </c>
      <c r="DA24" s="30">
        <v>6.4108495512667516E-3</v>
      </c>
      <c r="DB24" s="60">
        <v>5.0638623211133483E-3</v>
      </c>
    </row>
    <row r="25" spans="1:106" x14ac:dyDescent="0.25">
      <c r="A25" s="59" t="s">
        <v>1098</v>
      </c>
      <c r="B25" s="68" t="s">
        <v>1050</v>
      </c>
      <c r="C25" s="30">
        <v>106648.05455936461</v>
      </c>
      <c r="D25" s="30">
        <v>63.091636981766761</v>
      </c>
      <c r="E25" s="30">
        <v>11731.569656880423</v>
      </c>
      <c r="F25" s="30">
        <v>332605.54548797308</v>
      </c>
      <c r="G25" s="30">
        <v>336108</v>
      </c>
      <c r="H25" s="30">
        <v>37.768573038186702</v>
      </c>
      <c r="I25" s="30">
        <v>318.67517810184904</v>
      </c>
      <c r="J25" s="30">
        <v>369.25561238348314</v>
      </c>
      <c r="K25" s="30">
        <v>85575.150815722722</v>
      </c>
      <c r="L25" s="30">
        <v>85339.976302391529</v>
      </c>
      <c r="M25" s="30">
        <v>41.615612240241504</v>
      </c>
      <c r="N25" s="30">
        <v>37.418016337019587</v>
      </c>
      <c r="O25" s="30">
        <v>41.795651972718758</v>
      </c>
      <c r="P25" s="30">
        <v>80.411192786897516</v>
      </c>
      <c r="Q25" s="30">
        <v>38.927646654755193</v>
      </c>
      <c r="R25" s="30">
        <v>39.952291235072622</v>
      </c>
      <c r="S25" s="30">
        <v>37.592329757247008</v>
      </c>
      <c r="T25" s="30">
        <v>39.941459030221459</v>
      </c>
      <c r="U25" s="30">
        <v>37.961678674128166</v>
      </c>
      <c r="V25" s="30">
        <v>37.909303495315029</v>
      </c>
      <c r="W25" s="30">
        <v>40.419413135369666</v>
      </c>
      <c r="X25" s="30">
        <v>37.638894066396446</v>
      </c>
      <c r="Y25" s="30">
        <v>40.923060797087324</v>
      </c>
      <c r="Z25" s="30">
        <v>39.937356106570142</v>
      </c>
      <c r="AA25" s="30">
        <v>38.413497244464715</v>
      </c>
      <c r="AB25" s="30">
        <v>39.836288120450128</v>
      </c>
      <c r="AC25" s="30">
        <v>41.535608277823215</v>
      </c>
      <c r="AD25" s="30">
        <v>39.165522549823372</v>
      </c>
      <c r="AE25" s="30">
        <v>41.872468777462608</v>
      </c>
      <c r="AF25" s="30">
        <v>39.837849690127044</v>
      </c>
      <c r="AG25" s="30">
        <v>40.54329663520253</v>
      </c>
      <c r="AH25" s="30">
        <v>40.712099147665327</v>
      </c>
      <c r="AI25" s="30">
        <v>40.997309314503319</v>
      </c>
      <c r="AJ25" s="60">
        <v>40.465088236468937</v>
      </c>
      <c r="AL25" s="59">
        <v>2119.7449624598325</v>
      </c>
      <c r="AM25" s="30">
        <v>1.2665273896222387</v>
      </c>
      <c r="AN25" s="30">
        <v>230.18641583409311</v>
      </c>
      <c r="AO25" s="30">
        <v>6424.7543431005961</v>
      </c>
      <c r="AP25" s="30">
        <v>6347.6050404357156</v>
      </c>
      <c r="AQ25" s="30">
        <v>2.4243483483955846</v>
      </c>
      <c r="AR25" s="30">
        <v>21.589187476720316</v>
      </c>
      <c r="AS25" s="30">
        <v>31.087857278119326</v>
      </c>
      <c r="AT25" s="30">
        <v>1790.6217860647714</v>
      </c>
      <c r="AU25" s="30">
        <v>1719.7690568200269</v>
      </c>
      <c r="AV25" s="30">
        <v>1.0403640394932134</v>
      </c>
      <c r="AW25" s="30">
        <v>0.89443693999307594</v>
      </c>
      <c r="AX25" s="30">
        <v>2.3145145123825843</v>
      </c>
      <c r="AY25" s="30">
        <v>1.9236013525822888</v>
      </c>
      <c r="AZ25" s="30">
        <v>0.80009760482674741</v>
      </c>
      <c r="BA25" s="30">
        <v>0.80777494468777178</v>
      </c>
      <c r="BB25" s="30">
        <v>0.77874316842275693</v>
      </c>
      <c r="BC25" s="30">
        <v>0.82509717717518516</v>
      </c>
      <c r="BD25" s="30">
        <v>0.77160978019733872</v>
      </c>
      <c r="BE25" s="30">
        <v>0.80710260551416813</v>
      </c>
      <c r="BF25" s="30">
        <v>0.8198786434828772</v>
      </c>
      <c r="BG25" s="30">
        <v>0.82050579886313413</v>
      </c>
      <c r="BH25" s="30">
        <v>0.87994367893542091</v>
      </c>
      <c r="BI25" s="30">
        <v>0.79539870151683534</v>
      </c>
      <c r="BJ25" s="30">
        <v>0.7874094679490955</v>
      </c>
      <c r="BK25" s="30">
        <v>0.7768022116591291</v>
      </c>
      <c r="BL25" s="30">
        <v>0.86342111624358731</v>
      </c>
      <c r="BM25" s="30">
        <v>0.82247594116533285</v>
      </c>
      <c r="BN25" s="30">
        <v>0.93929184359056106</v>
      </c>
      <c r="BO25" s="30">
        <v>0.8183230988400132</v>
      </c>
      <c r="BP25" s="30">
        <v>0.81162644247317073</v>
      </c>
      <c r="BQ25" s="30">
        <v>0.79968870674632275</v>
      </c>
      <c r="BR25" s="30">
        <v>0.84714040670995272</v>
      </c>
      <c r="BS25" s="60">
        <v>0.87522874477141577</v>
      </c>
      <c r="BU25" s="59">
        <v>0.33128128327413059</v>
      </c>
      <c r="BV25" s="30">
        <v>2.1512673047967151E-2</v>
      </c>
      <c r="BW25" s="30">
        <v>0.12618823809430421</v>
      </c>
      <c r="BX25" s="30">
        <v>32.558283403686431</v>
      </c>
      <c r="BY25" s="30">
        <v>53.557756636626131</v>
      </c>
      <c r="BZ25" s="30">
        <v>3.9912729842385186</v>
      </c>
      <c r="CA25" s="30">
        <v>38.75406042238339</v>
      </c>
      <c r="CB25" s="30">
        <v>54.050628088315101</v>
      </c>
      <c r="CC25" s="30">
        <v>23.555446431705494</v>
      </c>
      <c r="CD25" s="30">
        <v>12.216031955771324</v>
      </c>
      <c r="CE25" s="30">
        <v>0.25736032895305422</v>
      </c>
      <c r="CF25" s="30">
        <v>0.27927409802111691</v>
      </c>
      <c r="CG25" s="30">
        <v>1.7091680713089497</v>
      </c>
      <c r="CH25" s="30">
        <v>1.5123036289653358</v>
      </c>
      <c r="CI25" s="30">
        <v>1.2115777683984327E-2</v>
      </c>
      <c r="CJ25" s="30">
        <v>2.0320353580049674E-2</v>
      </c>
      <c r="CK25" s="30">
        <v>1.3360268777411416E-2</v>
      </c>
      <c r="CL25" s="30">
        <v>1.3897492825606242E-2</v>
      </c>
      <c r="CM25" s="30">
        <v>1.3826376136885222E-2</v>
      </c>
      <c r="CN25" s="30">
        <v>3.8956440333828113E-2</v>
      </c>
      <c r="CO25" s="30">
        <v>4.285339715280178E-2</v>
      </c>
      <c r="CP25" s="30">
        <v>1.997486230934312E-2</v>
      </c>
      <c r="CQ25" s="30">
        <v>5.3736817807217167E-2</v>
      </c>
      <c r="CR25" s="30">
        <v>1.2642975744070523E-2</v>
      </c>
      <c r="CS25" s="30">
        <v>2.1673081600069435E-2</v>
      </c>
      <c r="CT25" s="30">
        <v>1.3595016662736995E-2</v>
      </c>
      <c r="CU25" s="30">
        <v>2.5475048346028577E-2</v>
      </c>
      <c r="CV25" s="30">
        <v>1.4899434187433523E-2</v>
      </c>
      <c r="CW25" s="30">
        <v>3.7335509035306177E-2</v>
      </c>
      <c r="CX25" s="30">
        <v>1.623524142884266E-2</v>
      </c>
      <c r="CY25" s="30">
        <v>3.0635606632086056E-2</v>
      </c>
      <c r="CZ25" s="30">
        <v>2.8954391133754909E-2</v>
      </c>
      <c r="DA25" s="30">
        <v>1.5307469418334283E-2</v>
      </c>
      <c r="DB25" s="60">
        <v>1.9059814533807711E-2</v>
      </c>
    </row>
    <row r="26" spans="1:106" x14ac:dyDescent="0.25">
      <c r="A26" s="59" t="s">
        <v>1099</v>
      </c>
      <c r="B26" s="68" t="s">
        <v>1050</v>
      </c>
      <c r="C26" s="30">
        <v>107988.14042568898</v>
      </c>
      <c r="D26" s="30">
        <v>63.45023042742303</v>
      </c>
      <c r="E26" s="30">
        <v>11848.374855976494</v>
      </c>
      <c r="F26" s="30">
        <v>337722.96096814855</v>
      </c>
      <c r="G26" s="30">
        <v>336108</v>
      </c>
      <c r="H26" s="30">
        <v>41.171058705550998</v>
      </c>
      <c r="I26" s="30">
        <v>319.98282043438684</v>
      </c>
      <c r="J26" s="30">
        <v>315.50330213116462</v>
      </c>
      <c r="K26" s="30">
        <v>86519.384119907845</v>
      </c>
      <c r="L26" s="30">
        <v>86731.709277784845</v>
      </c>
      <c r="M26" s="30">
        <v>41.820135522379204</v>
      </c>
      <c r="N26" s="30">
        <v>37.494278733886865</v>
      </c>
      <c r="O26" s="30">
        <v>43.540626098647955</v>
      </c>
      <c r="P26" s="30">
        <v>80.654257608919863</v>
      </c>
      <c r="Q26" s="30">
        <v>39.404837161667231</v>
      </c>
      <c r="R26" s="30">
        <v>40.171333919456266</v>
      </c>
      <c r="S26" s="30">
        <v>37.764622591712055</v>
      </c>
      <c r="T26" s="30">
        <v>39.948659649975838</v>
      </c>
      <c r="U26" s="30">
        <v>37.937820164388171</v>
      </c>
      <c r="V26" s="30">
        <v>38.437803186535589</v>
      </c>
      <c r="W26" s="30">
        <v>39.850158980286942</v>
      </c>
      <c r="X26" s="30">
        <v>37.605601737426895</v>
      </c>
      <c r="Y26" s="30">
        <v>41.171772502337454</v>
      </c>
      <c r="Z26" s="30">
        <v>39.077832442067553</v>
      </c>
      <c r="AA26" s="30">
        <v>37.802016709170893</v>
      </c>
      <c r="AB26" s="30">
        <v>39.735734525920691</v>
      </c>
      <c r="AC26" s="30">
        <v>41.360323061180019</v>
      </c>
      <c r="AD26" s="30">
        <v>38.422103230496489</v>
      </c>
      <c r="AE26" s="30">
        <v>41.729941581444052</v>
      </c>
      <c r="AF26" s="30">
        <v>39.712394686932967</v>
      </c>
      <c r="AG26" s="30">
        <v>40.741618396166565</v>
      </c>
      <c r="AH26" s="30">
        <v>40.209995861515367</v>
      </c>
      <c r="AI26" s="30">
        <v>41.591129714470711</v>
      </c>
      <c r="AJ26" s="60">
        <v>40.217934749824558</v>
      </c>
      <c r="AL26" s="59">
        <v>2051.7635863868018</v>
      </c>
      <c r="AM26" s="30">
        <v>1.3483500866942635</v>
      </c>
      <c r="AN26" s="30">
        <v>223.39788234956691</v>
      </c>
      <c r="AO26" s="30">
        <v>6540.4771372780096</v>
      </c>
      <c r="AP26" s="30">
        <v>6470.0133868125531</v>
      </c>
      <c r="AQ26" s="30">
        <v>2.252425390881946</v>
      </c>
      <c r="AR26" s="30">
        <v>20.077106841922475</v>
      </c>
      <c r="AS26" s="30">
        <v>30.559117220829535</v>
      </c>
      <c r="AT26" s="30">
        <v>1689.597956312896</v>
      </c>
      <c r="AU26" s="30">
        <v>1709.5324080821742</v>
      </c>
      <c r="AV26" s="30">
        <v>1.0096107510583145</v>
      </c>
      <c r="AW26" s="30">
        <v>0.81690752556027568</v>
      </c>
      <c r="AX26" s="30">
        <v>2.205906787493312</v>
      </c>
      <c r="AY26" s="30">
        <v>2.1128244443069484</v>
      </c>
      <c r="AZ26" s="30">
        <v>0.79977505624885126</v>
      </c>
      <c r="BA26" s="30">
        <v>0.81689108849016767</v>
      </c>
      <c r="BB26" s="30">
        <v>0.75944360779106757</v>
      </c>
      <c r="BC26" s="30">
        <v>0.79786065941714002</v>
      </c>
      <c r="BD26" s="30">
        <v>0.77297834123123732</v>
      </c>
      <c r="BE26" s="30">
        <v>0.7586831489156397</v>
      </c>
      <c r="BF26" s="30">
        <v>0.82499215608965926</v>
      </c>
      <c r="BG26" s="30">
        <v>0.72888327246495976</v>
      </c>
      <c r="BH26" s="30">
        <v>0.97570065342890955</v>
      </c>
      <c r="BI26" s="30">
        <v>0.8005954878459518</v>
      </c>
      <c r="BJ26" s="30">
        <v>0.84667010736287751</v>
      </c>
      <c r="BK26" s="30">
        <v>0.80181470121370568</v>
      </c>
      <c r="BL26" s="30">
        <v>0.90820711873554438</v>
      </c>
      <c r="BM26" s="30">
        <v>0.76173456314642674</v>
      </c>
      <c r="BN26" s="30">
        <v>0.93811118872137911</v>
      </c>
      <c r="BO26" s="30">
        <v>0.77451290852571741</v>
      </c>
      <c r="BP26" s="30">
        <v>0.89328631123380053</v>
      </c>
      <c r="BQ26" s="30">
        <v>0.78395836777462957</v>
      </c>
      <c r="BR26" s="30">
        <v>0.86926767976374097</v>
      </c>
      <c r="BS26" s="60">
        <v>0.88816967932905388</v>
      </c>
      <c r="BU26" s="59">
        <v>0.31022844101137276</v>
      </c>
      <c r="BV26" s="30">
        <v>1.1018546854360871E-2</v>
      </c>
      <c r="BW26" s="30">
        <v>0.1074443251127495</v>
      </c>
      <c r="BX26" s="30">
        <v>32.258106444582268</v>
      </c>
      <c r="BY26" s="30">
        <v>53.152171235194295</v>
      </c>
      <c r="BZ26" s="30">
        <v>3.8741597481820524</v>
      </c>
      <c r="CA26" s="30">
        <v>38.357084217672082</v>
      </c>
      <c r="CB26" s="30">
        <v>54.172800455179996</v>
      </c>
      <c r="CC26" s="30">
        <v>22.627566059588045</v>
      </c>
      <c r="CD26" s="30">
        <v>12.106193074167525</v>
      </c>
      <c r="CE26" s="30">
        <v>0.27465241648133221</v>
      </c>
      <c r="CF26" s="30">
        <v>0.27524147986697584</v>
      </c>
      <c r="CG26" s="30">
        <v>1.6914500738636835</v>
      </c>
      <c r="CH26" s="30">
        <v>1.5086564111711402</v>
      </c>
      <c r="CI26" s="30">
        <v>4.5660028576703275E-3</v>
      </c>
      <c r="CJ26" s="30">
        <v>7.7979820481959925E-3</v>
      </c>
      <c r="CK26" s="30">
        <v>4.3557537950918235E-3</v>
      </c>
      <c r="CL26" s="30">
        <v>5.0246146003178234E-3</v>
      </c>
      <c r="CM26" s="30">
        <v>4.456483293923395E-3</v>
      </c>
      <c r="CN26" s="30">
        <v>5.4633535608531779E-3</v>
      </c>
      <c r="CO26" s="30">
        <v>2.710240618660912E-2</v>
      </c>
      <c r="CP26" s="30">
        <v>6.3023169485428325E-3</v>
      </c>
      <c r="CQ26" s="30">
        <v>3.327787815716321E-2</v>
      </c>
      <c r="CR26" s="30">
        <v>4.0315672327982197E-3</v>
      </c>
      <c r="CS26" s="30">
        <v>1.1879316713505797E-2</v>
      </c>
      <c r="CT26" s="30">
        <v>4.288470159500588E-3</v>
      </c>
      <c r="CU26" s="30">
        <v>1.146807400419303E-2</v>
      </c>
      <c r="CV26" s="30">
        <v>4.6070221894007474E-3</v>
      </c>
      <c r="CW26" s="30">
        <v>1.7359876820810562E-2</v>
      </c>
      <c r="CX26" s="30">
        <v>5.2872173221019071E-3</v>
      </c>
      <c r="CY26" s="30">
        <v>2.0912115931427652E-2</v>
      </c>
      <c r="CZ26" s="30">
        <v>1.3578757477703837E-2</v>
      </c>
      <c r="DA26" s="30">
        <v>8.3496050376519176E-3</v>
      </c>
      <c r="DB26" s="60">
        <v>4.8208868036008342E-3</v>
      </c>
    </row>
    <row r="27" spans="1:106" x14ac:dyDescent="0.25">
      <c r="A27" s="59" t="s">
        <v>1100</v>
      </c>
      <c r="B27" s="68" t="s">
        <v>1050</v>
      </c>
      <c r="C27" s="30">
        <v>105226.77700149185</v>
      </c>
      <c r="D27" s="30">
        <v>63.170140431032316</v>
      </c>
      <c r="E27" s="30">
        <v>11671.65861876991</v>
      </c>
      <c r="F27" s="30">
        <v>334295.25588028587</v>
      </c>
      <c r="G27" s="30">
        <v>336108</v>
      </c>
      <c r="H27" s="30">
        <v>42.544679132363072</v>
      </c>
      <c r="I27" s="30">
        <v>334.59697970202171</v>
      </c>
      <c r="J27" s="30">
        <v>387.28603255302141</v>
      </c>
      <c r="K27" s="30">
        <v>85737.797382194971</v>
      </c>
      <c r="L27" s="30">
        <v>85183.596249299153</v>
      </c>
      <c r="M27" s="30">
        <v>40.626382516526419</v>
      </c>
      <c r="N27" s="30">
        <v>37.312870992540375</v>
      </c>
      <c r="O27" s="30">
        <v>45.36682247408438</v>
      </c>
      <c r="P27" s="30">
        <v>78.65237676014803</v>
      </c>
      <c r="Q27" s="30">
        <v>37.91083625032708</v>
      </c>
      <c r="R27" s="30">
        <v>38.492373592444878</v>
      </c>
      <c r="S27" s="30">
        <v>36.248389779001599</v>
      </c>
      <c r="T27" s="30">
        <v>38.77287532955625</v>
      </c>
      <c r="U27" s="30">
        <v>36.682184969885917</v>
      </c>
      <c r="V27" s="30">
        <v>36.1527317090111</v>
      </c>
      <c r="W27" s="30">
        <v>37.685666851162843</v>
      </c>
      <c r="X27" s="30">
        <v>35.87393484654369</v>
      </c>
      <c r="Y27" s="30">
        <v>38.799433629611755</v>
      </c>
      <c r="Z27" s="30">
        <v>37.658303051981896</v>
      </c>
      <c r="AA27" s="30">
        <v>36.581873119872192</v>
      </c>
      <c r="AB27" s="30">
        <v>38.26277510135214</v>
      </c>
      <c r="AC27" s="30">
        <v>39.284408019272412</v>
      </c>
      <c r="AD27" s="30">
        <v>36.951688764055703</v>
      </c>
      <c r="AE27" s="30">
        <v>39.747712093274998</v>
      </c>
      <c r="AF27" s="30">
        <v>37.605723786759413</v>
      </c>
      <c r="AG27" s="30">
        <v>38.314789268015645</v>
      </c>
      <c r="AH27" s="30">
        <v>38.096618223544873</v>
      </c>
      <c r="AI27" s="30">
        <v>38.227090400758861</v>
      </c>
      <c r="AJ27" s="60">
        <v>37.182109849913211</v>
      </c>
      <c r="AL27" s="59">
        <v>2034.2437033775257</v>
      </c>
      <c r="AM27" s="30">
        <v>1.3998543327411006</v>
      </c>
      <c r="AN27" s="30">
        <v>247.37229201258319</v>
      </c>
      <c r="AO27" s="30">
        <v>6599.8405907849692</v>
      </c>
      <c r="AP27" s="30">
        <v>6490.943484173974</v>
      </c>
      <c r="AQ27" s="30">
        <v>2.5846638708982055</v>
      </c>
      <c r="AR27" s="30">
        <v>23.105370845651791</v>
      </c>
      <c r="AS27" s="30">
        <v>37.866617204514611</v>
      </c>
      <c r="AT27" s="30">
        <v>1797.0150311553941</v>
      </c>
      <c r="AU27" s="30">
        <v>1736.6811570207183</v>
      </c>
      <c r="AV27" s="30">
        <v>1.1196258826162642</v>
      </c>
      <c r="AW27" s="30">
        <v>0.86767601114729331</v>
      </c>
      <c r="AX27" s="30">
        <v>2.7313353630942649</v>
      </c>
      <c r="AY27" s="30">
        <v>2.295259730575097</v>
      </c>
      <c r="AZ27" s="30">
        <v>0.80706220032993814</v>
      </c>
      <c r="BA27" s="30">
        <v>0.82619483338076138</v>
      </c>
      <c r="BB27" s="30">
        <v>0.7723406649044634</v>
      </c>
      <c r="BC27" s="30">
        <v>0.84507077417801779</v>
      </c>
      <c r="BD27" s="30">
        <v>0.80471084542643823</v>
      </c>
      <c r="BE27" s="30">
        <v>0.84283930624709436</v>
      </c>
      <c r="BF27" s="30">
        <v>0.88273459010220212</v>
      </c>
      <c r="BG27" s="30">
        <v>0.77300702176139868</v>
      </c>
      <c r="BH27" s="30">
        <v>0.89641985168553362</v>
      </c>
      <c r="BI27" s="30">
        <v>0.81312707970625442</v>
      </c>
      <c r="BJ27" s="30">
        <v>0.84889739507005391</v>
      </c>
      <c r="BK27" s="30">
        <v>0.83267404141205592</v>
      </c>
      <c r="BL27" s="30">
        <v>0.85477735416648015</v>
      </c>
      <c r="BM27" s="30">
        <v>0.78193972261156641</v>
      </c>
      <c r="BN27" s="30">
        <v>0.94878564472116578</v>
      </c>
      <c r="BO27" s="30">
        <v>0.80997025024560287</v>
      </c>
      <c r="BP27" s="30">
        <v>0.85224225836220446</v>
      </c>
      <c r="BQ27" s="30">
        <v>0.72086039304779392</v>
      </c>
      <c r="BR27" s="30">
        <v>0.76265379534543665</v>
      </c>
      <c r="BS27" s="60">
        <v>0.76429305704340311</v>
      </c>
      <c r="BU27" s="59">
        <v>0.4043534294270979</v>
      </c>
      <c r="BV27" s="30">
        <v>2.3881557345270216E-2</v>
      </c>
      <c r="BW27" s="30">
        <v>0.14545529242273289</v>
      </c>
      <c r="BX27" s="30">
        <v>37.463151389682203</v>
      </c>
      <c r="BY27" s="30">
        <v>59.289774261849395</v>
      </c>
      <c r="BZ27" s="30">
        <v>4.4820482990341377</v>
      </c>
      <c r="CA27" s="30">
        <v>43.51911292823452</v>
      </c>
      <c r="CB27" s="30">
        <v>65.612057194646184</v>
      </c>
      <c r="CC27" s="30">
        <v>25.833880313598108</v>
      </c>
      <c r="CD27" s="30">
        <v>14.028734428377485</v>
      </c>
      <c r="CE27" s="30">
        <v>0.30071652794866893</v>
      </c>
      <c r="CF27" s="30">
        <v>0.3059124188910593</v>
      </c>
      <c r="CG27" s="30">
        <v>1.9056533529953799</v>
      </c>
      <c r="CH27" s="30">
        <v>1.6859050883979558</v>
      </c>
      <c r="CI27" s="30">
        <v>1.1799440739586085E-2</v>
      </c>
      <c r="CJ27" s="30">
        <v>2.1397866494189434E-2</v>
      </c>
      <c r="CK27" s="30">
        <v>1.3631688013053051E-2</v>
      </c>
      <c r="CL27" s="30">
        <v>1.5848502358580856E-2</v>
      </c>
      <c r="CM27" s="30">
        <v>1.4457503462920695E-2</v>
      </c>
      <c r="CN27" s="30">
        <v>4.2909144929009942E-2</v>
      </c>
      <c r="CO27" s="30">
        <v>5.5981087469787839E-2</v>
      </c>
      <c r="CP27" s="30">
        <v>1.9726440956979473E-2</v>
      </c>
      <c r="CQ27" s="30">
        <v>5.8595518648585428E-2</v>
      </c>
      <c r="CR27" s="30">
        <v>1.5137258470010986E-2</v>
      </c>
      <c r="CS27" s="30">
        <v>2.8308221767916749E-2</v>
      </c>
      <c r="CT27" s="30">
        <v>1.4411716315423704E-2</v>
      </c>
      <c r="CU27" s="30">
        <v>3.4521419200268272E-2</v>
      </c>
      <c r="CV27" s="30">
        <v>1.4613812318440847E-2</v>
      </c>
      <c r="CW27" s="30">
        <v>4.2251030285892999E-2</v>
      </c>
      <c r="CX27" s="30">
        <v>1.9016836596310222E-2</v>
      </c>
      <c r="CY27" s="30">
        <v>4.0892687523974756E-2</v>
      </c>
      <c r="CZ27" s="30">
        <v>2.963855739620587E-2</v>
      </c>
      <c r="DA27" s="30">
        <v>1.8959923433280582E-2</v>
      </c>
      <c r="DB27" s="60">
        <v>1.9491505887544995E-2</v>
      </c>
    </row>
    <row r="28" spans="1:106" x14ac:dyDescent="0.25">
      <c r="A28" s="59" t="s">
        <v>1101</v>
      </c>
      <c r="B28" s="68" t="s">
        <v>1050</v>
      </c>
      <c r="C28" s="30">
        <v>105081.78263335231</v>
      </c>
      <c r="D28" s="30">
        <v>63.200889992253408</v>
      </c>
      <c r="E28" s="30">
        <v>11766.800147402591</v>
      </c>
      <c r="F28" s="30">
        <v>333755.76862652472</v>
      </c>
      <c r="G28" s="30">
        <v>336108</v>
      </c>
      <c r="H28" s="30">
        <v>40.17085485514361</v>
      </c>
      <c r="I28" s="30">
        <v>319.1482104719388</v>
      </c>
      <c r="J28" s="30">
        <v>331.07202415950428</v>
      </c>
      <c r="K28" s="30">
        <v>84462.612694978277</v>
      </c>
      <c r="L28" s="30">
        <v>84624.765240638211</v>
      </c>
      <c r="M28" s="30">
        <v>41.385861446568207</v>
      </c>
      <c r="N28" s="30">
        <v>37.104965449604983</v>
      </c>
      <c r="O28" s="30">
        <v>46.281703646616563</v>
      </c>
      <c r="P28" s="30">
        <v>76.614172921830558</v>
      </c>
      <c r="Q28" s="30">
        <v>37.659053070733044</v>
      </c>
      <c r="R28" s="30">
        <v>38.875192976497736</v>
      </c>
      <c r="S28" s="30">
        <v>36.033114345374692</v>
      </c>
      <c r="T28" s="30">
        <v>39.070651946369054</v>
      </c>
      <c r="U28" s="30">
        <v>36.600534142233855</v>
      </c>
      <c r="V28" s="30">
        <v>36.08738746542371</v>
      </c>
      <c r="W28" s="30">
        <v>38.607799843982704</v>
      </c>
      <c r="X28" s="30">
        <v>36.077707024839029</v>
      </c>
      <c r="Y28" s="30">
        <v>39.204777112979443</v>
      </c>
      <c r="Z28" s="30">
        <v>37.449428278642806</v>
      </c>
      <c r="AA28" s="30">
        <v>36.367939387308944</v>
      </c>
      <c r="AB28" s="30">
        <v>37.376033733671342</v>
      </c>
      <c r="AC28" s="30">
        <v>39.379077959316405</v>
      </c>
      <c r="AD28" s="30">
        <v>36.602676937841316</v>
      </c>
      <c r="AE28" s="30">
        <v>39.551895653587678</v>
      </c>
      <c r="AF28" s="30">
        <v>37.223668763311665</v>
      </c>
      <c r="AG28" s="30">
        <v>38.047250620797357</v>
      </c>
      <c r="AH28" s="30">
        <v>38.680140977878835</v>
      </c>
      <c r="AI28" s="30">
        <v>38.54044460609196</v>
      </c>
      <c r="AJ28" s="60">
        <v>37.778801289736855</v>
      </c>
      <c r="AL28" s="59">
        <v>2248.3103928752166</v>
      </c>
      <c r="AM28" s="30">
        <v>1.6426055790559171</v>
      </c>
      <c r="AN28" s="30">
        <v>280.90248881312095</v>
      </c>
      <c r="AO28" s="30">
        <v>7211.4263691824099</v>
      </c>
      <c r="AP28" s="30">
        <v>7478.498532041338</v>
      </c>
      <c r="AQ28" s="30">
        <v>2.9055558490107645</v>
      </c>
      <c r="AR28" s="30">
        <v>26.012003284117633</v>
      </c>
      <c r="AS28" s="30">
        <v>44.565947506279556</v>
      </c>
      <c r="AT28" s="30">
        <v>1982.9283774390103</v>
      </c>
      <c r="AU28" s="30">
        <v>1954.6813864274043</v>
      </c>
      <c r="AV28" s="30">
        <v>1.1958099962246354</v>
      </c>
      <c r="AW28" s="30">
        <v>0.94768313452972941</v>
      </c>
      <c r="AX28" s="30">
        <v>3.1196939763020515</v>
      </c>
      <c r="AY28" s="30">
        <v>2.3499485857786331</v>
      </c>
      <c r="AZ28" s="30">
        <v>0.8860919819158829</v>
      </c>
      <c r="BA28" s="30">
        <v>0.93866877380106373</v>
      </c>
      <c r="BB28" s="30">
        <v>0.85384564568343901</v>
      </c>
      <c r="BC28" s="30">
        <v>0.9442884254959385</v>
      </c>
      <c r="BD28" s="30">
        <v>0.87848724020421454</v>
      </c>
      <c r="BE28" s="30">
        <v>0.94188856812960431</v>
      </c>
      <c r="BF28" s="30">
        <v>1.0638054141241216</v>
      </c>
      <c r="BG28" s="30">
        <v>0.85306304925458798</v>
      </c>
      <c r="BH28" s="30">
        <v>1.1340976051951963</v>
      </c>
      <c r="BI28" s="30">
        <v>0.87587038862628352</v>
      </c>
      <c r="BJ28" s="30">
        <v>0.87046135323996832</v>
      </c>
      <c r="BK28" s="30">
        <v>0.86038192590815499</v>
      </c>
      <c r="BL28" s="30">
        <v>0.99245554646778511</v>
      </c>
      <c r="BM28" s="30">
        <v>0.8809267848464295</v>
      </c>
      <c r="BN28" s="30">
        <v>1.0191525218107271</v>
      </c>
      <c r="BO28" s="30">
        <v>0.94742984125903562</v>
      </c>
      <c r="BP28" s="30">
        <v>0.94843125400016881</v>
      </c>
      <c r="BQ28" s="30">
        <v>0.89616809854116353</v>
      </c>
      <c r="BR28" s="30">
        <v>0.95549277792935494</v>
      </c>
      <c r="BS28" s="60">
        <v>0.87683799939511642</v>
      </c>
      <c r="BU28" s="59">
        <v>0.87473486728298777</v>
      </c>
      <c r="BV28" s="30">
        <v>2.8739515452114912E-2</v>
      </c>
      <c r="BW28" s="30">
        <v>0.35187184120319409</v>
      </c>
      <c r="BX28" s="30">
        <v>44.100824951554564</v>
      </c>
      <c r="BY28" s="30">
        <v>70.53101060984973</v>
      </c>
      <c r="BZ28" s="30">
        <v>5.2366303594666741</v>
      </c>
      <c r="CA28" s="30">
        <v>50.934910835685827</v>
      </c>
      <c r="CB28" s="30">
        <v>77.921733289212312</v>
      </c>
      <c r="CC28" s="30">
        <v>34.632813954377617</v>
      </c>
      <c r="CD28" s="30">
        <v>17.219223975338146</v>
      </c>
      <c r="CE28" s="30">
        <v>0.30415238766663133</v>
      </c>
      <c r="CF28" s="30">
        <v>0.36424389494615539</v>
      </c>
      <c r="CG28" s="30">
        <v>2.2415855859863094</v>
      </c>
      <c r="CH28" s="30">
        <v>2.0035898795977722</v>
      </c>
      <c r="CI28" s="30">
        <v>1.3000652763907262E-2</v>
      </c>
      <c r="CJ28" s="30">
        <v>2.4107866537267101E-2</v>
      </c>
      <c r="CK28" s="30">
        <v>1.3857319667803465E-2</v>
      </c>
      <c r="CL28" s="30">
        <v>1.6933135619156329E-2</v>
      </c>
      <c r="CM28" s="30">
        <v>1.3622160580204113E-2</v>
      </c>
      <c r="CN28" s="30">
        <v>3.6207777143130206E-2</v>
      </c>
      <c r="CO28" s="30">
        <v>4.7389534316787829E-2</v>
      </c>
      <c r="CP28" s="30">
        <v>2.158527799937205E-2</v>
      </c>
      <c r="CQ28" s="30">
        <v>5.1450852110602664E-2</v>
      </c>
      <c r="CR28" s="30">
        <v>1.241456659247835E-2</v>
      </c>
      <c r="CS28" s="30">
        <v>3.0920865779932808E-2</v>
      </c>
      <c r="CT28" s="30">
        <v>1.3083426749908861E-2</v>
      </c>
      <c r="CU28" s="30">
        <v>3.0055467369844196E-2</v>
      </c>
      <c r="CV28" s="30">
        <v>1.4024733672116143E-2</v>
      </c>
      <c r="CW28" s="30">
        <v>5.1602098469242352E-2</v>
      </c>
      <c r="CX28" s="30">
        <v>1.5820460594454942E-2</v>
      </c>
      <c r="CY28" s="30">
        <v>2.7683319027553884E-2</v>
      </c>
      <c r="CZ28" s="30">
        <v>3.0476934934216313E-2</v>
      </c>
      <c r="DA28" s="30">
        <v>1.9642235782596284E-2</v>
      </c>
      <c r="DB28" s="60">
        <v>2.3987290414681454E-2</v>
      </c>
    </row>
    <row r="29" spans="1:106" x14ac:dyDescent="0.25">
      <c r="A29" s="59" t="s">
        <v>1102</v>
      </c>
      <c r="B29" s="68" t="s">
        <v>1050</v>
      </c>
      <c r="C29" s="30">
        <v>104195.57186945052</v>
      </c>
      <c r="D29" s="30">
        <v>62.773429100670377</v>
      </c>
      <c r="E29" s="30">
        <v>11517.988734413999</v>
      </c>
      <c r="F29" s="30">
        <v>331766.70375671407</v>
      </c>
      <c r="G29" s="30">
        <v>336108</v>
      </c>
      <c r="H29" s="30">
        <v>44.707237436281297</v>
      </c>
      <c r="I29" s="30">
        <v>333.56074438869518</v>
      </c>
      <c r="J29" s="30">
        <v>347.92395251546924</v>
      </c>
      <c r="K29" s="30">
        <v>84628.205298156303</v>
      </c>
      <c r="L29" s="30">
        <v>84410.113150894744</v>
      </c>
      <c r="M29" s="30">
        <v>40.800765446023284</v>
      </c>
      <c r="N29" s="30">
        <v>37.254430334439981</v>
      </c>
      <c r="O29" s="30">
        <v>41.929917015003447</v>
      </c>
      <c r="P29" s="30">
        <v>78.345763967224812</v>
      </c>
      <c r="Q29" s="30">
        <v>38.291939022625215</v>
      </c>
      <c r="R29" s="30">
        <v>38.663782432266615</v>
      </c>
      <c r="S29" s="30">
        <v>36.247364120642992</v>
      </c>
      <c r="T29" s="30">
        <v>39.000242373472105</v>
      </c>
      <c r="U29" s="30">
        <v>37.047861716403972</v>
      </c>
      <c r="V29" s="30">
        <v>36.595715416990217</v>
      </c>
      <c r="W29" s="30">
        <v>37.77960308584241</v>
      </c>
      <c r="X29" s="30">
        <v>35.951952408790412</v>
      </c>
      <c r="Y29" s="30">
        <v>39.249492894848004</v>
      </c>
      <c r="Z29" s="30">
        <v>37.650244555607635</v>
      </c>
      <c r="AA29" s="30">
        <v>36.280322107740986</v>
      </c>
      <c r="AB29" s="30">
        <v>37.866230261639679</v>
      </c>
      <c r="AC29" s="30">
        <v>39.38402735533252</v>
      </c>
      <c r="AD29" s="30">
        <v>36.428483346120785</v>
      </c>
      <c r="AE29" s="30">
        <v>39.345522276174115</v>
      </c>
      <c r="AF29" s="30">
        <v>37.273388019189298</v>
      </c>
      <c r="AG29" s="30">
        <v>38.203257968898754</v>
      </c>
      <c r="AH29" s="30">
        <v>39.061540475411626</v>
      </c>
      <c r="AI29" s="30">
        <v>38.528765650529671</v>
      </c>
      <c r="AJ29" s="60">
        <v>37.866782559130115</v>
      </c>
      <c r="AL29" s="59">
        <v>2323.4525233193831</v>
      </c>
      <c r="AM29" s="30">
        <v>1.4867881679394688</v>
      </c>
      <c r="AN29" s="30">
        <v>246.62278753109734</v>
      </c>
      <c r="AO29" s="30">
        <v>7566.2035915388142</v>
      </c>
      <c r="AP29" s="30">
        <v>7315.2729300044921</v>
      </c>
      <c r="AQ29" s="30">
        <v>4.3133675498531581</v>
      </c>
      <c r="AR29" s="30">
        <v>25.552772666951942</v>
      </c>
      <c r="AS29" s="30">
        <v>37.677896430116533</v>
      </c>
      <c r="AT29" s="30">
        <v>1954.3366155455903</v>
      </c>
      <c r="AU29" s="30">
        <v>1947.5135625064654</v>
      </c>
      <c r="AV29" s="30">
        <v>1.2789539696346828</v>
      </c>
      <c r="AW29" s="30">
        <v>0.96827799111055213</v>
      </c>
      <c r="AX29" s="30">
        <v>2.8127833504166402</v>
      </c>
      <c r="AY29" s="30">
        <v>2.514871157100838</v>
      </c>
      <c r="AZ29" s="30">
        <v>0.93497309554346075</v>
      </c>
      <c r="BA29" s="30">
        <v>0.96659786781587331</v>
      </c>
      <c r="BB29" s="30">
        <v>0.84220191159584212</v>
      </c>
      <c r="BC29" s="30">
        <v>0.91497019543147695</v>
      </c>
      <c r="BD29" s="30">
        <v>0.84183634848456279</v>
      </c>
      <c r="BE29" s="30">
        <v>0.85290780803882649</v>
      </c>
      <c r="BF29" s="30">
        <v>0.99390183886376937</v>
      </c>
      <c r="BG29" s="30">
        <v>0.88820667753785676</v>
      </c>
      <c r="BH29" s="30">
        <v>0.98447028788325108</v>
      </c>
      <c r="BI29" s="30">
        <v>0.81832502963496689</v>
      </c>
      <c r="BJ29" s="30">
        <v>0.84057771924399982</v>
      </c>
      <c r="BK29" s="30">
        <v>0.88638839191295171</v>
      </c>
      <c r="BL29" s="30">
        <v>0.90068322663717937</v>
      </c>
      <c r="BM29" s="30">
        <v>0.86794661088985325</v>
      </c>
      <c r="BN29" s="30">
        <v>0.9272623100179932</v>
      </c>
      <c r="BO29" s="30">
        <v>0.86345346034126036</v>
      </c>
      <c r="BP29" s="30">
        <v>0.91948620609410436</v>
      </c>
      <c r="BQ29" s="30">
        <v>0.89506714692389788</v>
      </c>
      <c r="BR29" s="30">
        <v>0.9528485114262959</v>
      </c>
      <c r="BS29" s="60">
        <v>0.93108787357573397</v>
      </c>
      <c r="BU29" s="59">
        <v>0.39793279208046695</v>
      </c>
      <c r="BV29" s="30">
        <v>1.3879550206106001E-2</v>
      </c>
      <c r="BW29" s="30">
        <v>0.13941793760314969</v>
      </c>
      <c r="BX29" s="30">
        <v>41.890007318299716</v>
      </c>
      <c r="BY29" s="30">
        <v>66.454049197975706</v>
      </c>
      <c r="BZ29" s="30">
        <v>4.9858224212302913</v>
      </c>
      <c r="CA29" s="30">
        <v>47.658858135661191</v>
      </c>
      <c r="CB29" s="30">
        <v>74.222280802279656</v>
      </c>
      <c r="CC29" s="30">
        <v>30.064842937359192</v>
      </c>
      <c r="CD29" s="30">
        <v>15.819745699260727</v>
      </c>
      <c r="CE29" s="30">
        <v>0.26494974281223227</v>
      </c>
      <c r="CF29" s="30">
        <v>0.34601689458166224</v>
      </c>
      <c r="CG29" s="30">
        <v>2.1339834097191432</v>
      </c>
      <c r="CH29" s="30">
        <v>1.8832018164966056</v>
      </c>
      <c r="CI29" s="30">
        <v>3.3778046008581066E-3</v>
      </c>
      <c r="CJ29" s="30">
        <v>2.4567594603925043E-3</v>
      </c>
      <c r="CK29" s="30">
        <v>5.0333239076406329E-3</v>
      </c>
      <c r="CL29" s="30">
        <v>4.123894968880144E-3</v>
      </c>
      <c r="CM29" s="30">
        <v>4.9760957010246704E-3</v>
      </c>
      <c r="CN29" s="30">
        <v>3.0857470489429401E-2</v>
      </c>
      <c r="CO29" s="30">
        <v>3.695160400434979E-2</v>
      </c>
      <c r="CP29" s="30">
        <v>1.1204011043236036E-2</v>
      </c>
      <c r="CQ29" s="30">
        <v>3.725516784144528E-2</v>
      </c>
      <c r="CR29" s="30">
        <v>4.7731008277432634E-3</v>
      </c>
      <c r="CS29" s="30">
        <v>2.6964302971541201E-2</v>
      </c>
      <c r="CT29" s="30">
        <v>5.9222754862629729E-3</v>
      </c>
      <c r="CU29" s="30">
        <v>1.5803991545842774E-2</v>
      </c>
      <c r="CV29" s="30">
        <v>4.8924102903665691E-3</v>
      </c>
      <c r="CW29" s="30">
        <v>6.5860606601021625E-3</v>
      </c>
      <c r="CX29" s="30">
        <v>9.1872370611823309E-3</v>
      </c>
      <c r="CY29" s="30">
        <v>2.0288061177533821E-2</v>
      </c>
      <c r="CZ29" s="30">
        <v>1.913583731031154E-2</v>
      </c>
      <c r="DA29" s="30">
        <v>9.6389119621317059E-3</v>
      </c>
      <c r="DB29" s="60">
        <v>1.2397390725105682E-2</v>
      </c>
    </row>
    <row r="30" spans="1:106" ht="15.75" thickBot="1" x14ac:dyDescent="0.3">
      <c r="A30" s="5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60"/>
      <c r="AL30" s="59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60"/>
      <c r="BU30" s="59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74"/>
    </row>
    <row r="31" spans="1:106" x14ac:dyDescent="0.25">
      <c r="A31" s="56"/>
      <c r="B31" s="57"/>
      <c r="C31" s="57" t="s">
        <v>902</v>
      </c>
      <c r="D31" s="57" t="s">
        <v>903</v>
      </c>
      <c r="E31" s="57" t="s">
        <v>904</v>
      </c>
      <c r="F31" s="57" t="s">
        <v>36</v>
      </c>
      <c r="G31" s="57" t="s">
        <v>37</v>
      </c>
      <c r="H31" s="57" t="s">
        <v>905</v>
      </c>
      <c r="I31" s="57" t="s">
        <v>906</v>
      </c>
      <c r="J31" s="57" t="s">
        <v>907</v>
      </c>
      <c r="K31" s="57" t="s">
        <v>40</v>
      </c>
      <c r="L31" s="57" t="s">
        <v>41</v>
      </c>
      <c r="M31" s="57" t="s">
        <v>908</v>
      </c>
      <c r="N31" s="57" t="s">
        <v>909</v>
      </c>
      <c r="O31" s="57" t="s">
        <v>910</v>
      </c>
      <c r="P31" s="57" t="s">
        <v>911</v>
      </c>
      <c r="Q31" s="57" t="s">
        <v>912</v>
      </c>
      <c r="R31" s="57" t="s">
        <v>913</v>
      </c>
      <c r="S31" s="57" t="s">
        <v>914</v>
      </c>
      <c r="T31" s="57" t="s">
        <v>915</v>
      </c>
      <c r="U31" s="57" t="s">
        <v>916</v>
      </c>
      <c r="V31" s="57" t="s">
        <v>917</v>
      </c>
      <c r="W31" s="57" t="s">
        <v>918</v>
      </c>
      <c r="X31" s="57" t="s">
        <v>919</v>
      </c>
      <c r="Y31" s="57" t="s">
        <v>920</v>
      </c>
      <c r="Z31" s="57" t="s">
        <v>921</v>
      </c>
      <c r="AA31" s="57" t="s">
        <v>922</v>
      </c>
      <c r="AB31" s="57" t="s">
        <v>923</v>
      </c>
      <c r="AC31" s="57" t="s">
        <v>924</v>
      </c>
      <c r="AD31" s="57" t="s">
        <v>925</v>
      </c>
      <c r="AE31" s="57" t="s">
        <v>926</v>
      </c>
      <c r="AF31" s="57" t="s">
        <v>927</v>
      </c>
      <c r="AG31" s="57" t="s">
        <v>928</v>
      </c>
      <c r="AH31" s="57" t="s">
        <v>929</v>
      </c>
      <c r="AI31" s="57" t="s">
        <v>930</v>
      </c>
      <c r="AJ31" s="58" t="s">
        <v>931</v>
      </c>
      <c r="AL31" s="56" t="s">
        <v>902</v>
      </c>
      <c r="AM31" s="57" t="s">
        <v>903</v>
      </c>
      <c r="AN31" s="57" t="s">
        <v>904</v>
      </c>
      <c r="AO31" s="57" t="s">
        <v>36</v>
      </c>
      <c r="AP31" s="57" t="s">
        <v>37</v>
      </c>
      <c r="AQ31" s="57" t="s">
        <v>905</v>
      </c>
      <c r="AR31" s="57" t="s">
        <v>906</v>
      </c>
      <c r="AS31" s="57" t="s">
        <v>907</v>
      </c>
      <c r="AT31" s="57" t="s">
        <v>40</v>
      </c>
      <c r="AU31" s="57" t="s">
        <v>41</v>
      </c>
      <c r="AV31" s="57" t="s">
        <v>908</v>
      </c>
      <c r="AW31" s="57" t="s">
        <v>909</v>
      </c>
      <c r="AX31" s="57" t="s">
        <v>910</v>
      </c>
      <c r="AY31" s="57" t="s">
        <v>911</v>
      </c>
      <c r="AZ31" s="57" t="s">
        <v>912</v>
      </c>
      <c r="BA31" s="57" t="s">
        <v>913</v>
      </c>
      <c r="BB31" s="57" t="s">
        <v>914</v>
      </c>
      <c r="BC31" s="57" t="s">
        <v>915</v>
      </c>
      <c r="BD31" s="57" t="s">
        <v>916</v>
      </c>
      <c r="BE31" s="57" t="s">
        <v>917</v>
      </c>
      <c r="BF31" s="57" t="s">
        <v>918</v>
      </c>
      <c r="BG31" s="57" t="s">
        <v>919</v>
      </c>
      <c r="BH31" s="57" t="s">
        <v>920</v>
      </c>
      <c r="BI31" s="57" t="s">
        <v>921</v>
      </c>
      <c r="BJ31" s="57" t="s">
        <v>922</v>
      </c>
      <c r="BK31" s="57" t="s">
        <v>923</v>
      </c>
      <c r="BL31" s="57" t="s">
        <v>924</v>
      </c>
      <c r="BM31" s="57" t="s">
        <v>925</v>
      </c>
      <c r="BN31" s="57" t="s">
        <v>926</v>
      </c>
      <c r="BO31" s="57" t="s">
        <v>927</v>
      </c>
      <c r="BP31" s="57" t="s">
        <v>928</v>
      </c>
      <c r="BQ31" s="57" t="s">
        <v>929</v>
      </c>
      <c r="BR31" s="57" t="s">
        <v>930</v>
      </c>
      <c r="BS31" s="58" t="s">
        <v>931</v>
      </c>
      <c r="BT31" s="84"/>
      <c r="BU31" s="57" t="s">
        <v>902</v>
      </c>
      <c r="BV31" s="57" t="s">
        <v>903</v>
      </c>
      <c r="BW31" s="57" t="s">
        <v>904</v>
      </c>
      <c r="BX31" s="57" t="s">
        <v>36</v>
      </c>
      <c r="BY31" s="57" t="s">
        <v>37</v>
      </c>
      <c r="BZ31" s="57" t="s">
        <v>905</v>
      </c>
      <c r="CA31" s="57" t="s">
        <v>906</v>
      </c>
      <c r="CB31" s="57" t="s">
        <v>907</v>
      </c>
      <c r="CC31" s="57" t="s">
        <v>40</v>
      </c>
      <c r="CD31" s="57" t="s">
        <v>41</v>
      </c>
      <c r="CE31" s="57" t="s">
        <v>908</v>
      </c>
      <c r="CF31" s="57" t="s">
        <v>909</v>
      </c>
      <c r="CG31" s="57" t="s">
        <v>910</v>
      </c>
      <c r="CH31" s="57" t="s">
        <v>911</v>
      </c>
      <c r="CI31" s="57" t="s">
        <v>912</v>
      </c>
      <c r="CJ31" s="57" t="s">
        <v>913</v>
      </c>
      <c r="CK31" s="57" t="s">
        <v>914</v>
      </c>
      <c r="CL31" s="57" t="s">
        <v>915</v>
      </c>
      <c r="CM31" s="57" t="s">
        <v>916</v>
      </c>
      <c r="CN31" s="57" t="s">
        <v>917</v>
      </c>
      <c r="CO31" s="57" t="s">
        <v>918</v>
      </c>
      <c r="CP31" s="57" t="s">
        <v>919</v>
      </c>
      <c r="CQ31" s="57" t="s">
        <v>920</v>
      </c>
      <c r="CR31" s="57" t="s">
        <v>921</v>
      </c>
      <c r="CS31" s="57" t="s">
        <v>922</v>
      </c>
      <c r="CT31" s="57" t="s">
        <v>923</v>
      </c>
      <c r="CU31" s="57" t="s">
        <v>924</v>
      </c>
      <c r="CV31" s="57" t="s">
        <v>925</v>
      </c>
      <c r="CW31" s="57" t="s">
        <v>926</v>
      </c>
      <c r="CX31" s="57" t="s">
        <v>927</v>
      </c>
      <c r="CY31" s="57" t="s">
        <v>928</v>
      </c>
      <c r="CZ31" s="57" t="s">
        <v>929</v>
      </c>
      <c r="DA31" s="57" t="s">
        <v>930</v>
      </c>
      <c r="DB31" s="58" t="s">
        <v>931</v>
      </c>
    </row>
    <row r="32" spans="1:106" ht="17.25" x14ac:dyDescent="0.25">
      <c r="A32" s="59"/>
      <c r="B32" s="30"/>
      <c r="C32" s="30" t="s">
        <v>1071</v>
      </c>
      <c r="D32" s="30" t="s">
        <v>1071</v>
      </c>
      <c r="E32" s="30" t="s">
        <v>1071</v>
      </c>
      <c r="F32" s="30" t="s">
        <v>1071</v>
      </c>
      <c r="G32" s="30" t="s">
        <v>1071</v>
      </c>
      <c r="H32" s="30" t="s">
        <v>1071</v>
      </c>
      <c r="I32" s="30" t="s">
        <v>1071</v>
      </c>
      <c r="J32" s="30" t="s">
        <v>1071</v>
      </c>
      <c r="K32" s="30" t="s">
        <v>1071</v>
      </c>
      <c r="L32" s="30" t="s">
        <v>1071</v>
      </c>
      <c r="M32" s="30" t="s">
        <v>1071</v>
      </c>
      <c r="N32" s="30" t="s">
        <v>1071</v>
      </c>
      <c r="O32" s="30" t="s">
        <v>1071</v>
      </c>
      <c r="P32" s="30" t="s">
        <v>1071</v>
      </c>
      <c r="Q32" s="30" t="s">
        <v>1071</v>
      </c>
      <c r="R32" s="30" t="s">
        <v>1071</v>
      </c>
      <c r="S32" s="30" t="s">
        <v>1071</v>
      </c>
      <c r="T32" s="30" t="s">
        <v>1071</v>
      </c>
      <c r="U32" s="30" t="s">
        <v>1071</v>
      </c>
      <c r="V32" s="30" t="s">
        <v>1071</v>
      </c>
      <c r="W32" s="30" t="s">
        <v>1071</v>
      </c>
      <c r="X32" s="30" t="s">
        <v>1071</v>
      </c>
      <c r="Y32" s="30" t="s">
        <v>1071</v>
      </c>
      <c r="Z32" s="30" t="s">
        <v>1071</v>
      </c>
      <c r="AA32" s="30" t="s">
        <v>1071</v>
      </c>
      <c r="AB32" s="30" t="s">
        <v>1071</v>
      </c>
      <c r="AC32" s="30" t="s">
        <v>1071</v>
      </c>
      <c r="AD32" s="30" t="s">
        <v>1071</v>
      </c>
      <c r="AE32" s="30" t="s">
        <v>1071</v>
      </c>
      <c r="AF32" s="30" t="s">
        <v>1071</v>
      </c>
      <c r="AG32" s="30" t="s">
        <v>1071</v>
      </c>
      <c r="AH32" s="30" t="s">
        <v>1071</v>
      </c>
      <c r="AI32" s="30" t="s">
        <v>1071</v>
      </c>
      <c r="AJ32" s="30" t="s">
        <v>1071</v>
      </c>
      <c r="AL32" s="59" t="s">
        <v>1051</v>
      </c>
      <c r="AM32" s="30" t="s">
        <v>1051</v>
      </c>
      <c r="AN32" s="30" t="s">
        <v>1051</v>
      </c>
      <c r="AO32" s="30" t="s">
        <v>1051</v>
      </c>
      <c r="AP32" s="30" t="s">
        <v>1051</v>
      </c>
      <c r="AQ32" s="30" t="s">
        <v>1051</v>
      </c>
      <c r="AR32" s="30" t="s">
        <v>1051</v>
      </c>
      <c r="AS32" s="30" t="s">
        <v>1051</v>
      </c>
      <c r="AT32" s="30" t="s">
        <v>1051</v>
      </c>
      <c r="AU32" s="30" t="s">
        <v>1051</v>
      </c>
      <c r="AV32" s="30" t="s">
        <v>1051</v>
      </c>
      <c r="AW32" s="30" t="s">
        <v>1051</v>
      </c>
      <c r="AX32" s="30" t="s">
        <v>1051</v>
      </c>
      <c r="AY32" s="30" t="s">
        <v>1051</v>
      </c>
      <c r="AZ32" s="30" t="s">
        <v>1051</v>
      </c>
      <c r="BA32" s="30" t="s">
        <v>1051</v>
      </c>
      <c r="BB32" s="30" t="s">
        <v>1051</v>
      </c>
      <c r="BC32" s="30" t="s">
        <v>1051</v>
      </c>
      <c r="BD32" s="30" t="s">
        <v>1051</v>
      </c>
      <c r="BE32" s="30" t="s">
        <v>1051</v>
      </c>
      <c r="BF32" s="30" t="s">
        <v>1051</v>
      </c>
      <c r="BG32" s="30" t="s">
        <v>1051</v>
      </c>
      <c r="BH32" s="30" t="s">
        <v>1051</v>
      </c>
      <c r="BI32" s="30" t="s">
        <v>1051</v>
      </c>
      <c r="BJ32" s="30" t="s">
        <v>1051</v>
      </c>
      <c r="BK32" s="30" t="s">
        <v>1051</v>
      </c>
      <c r="BL32" s="30" t="s">
        <v>1051</v>
      </c>
      <c r="BM32" s="30" t="s">
        <v>1051</v>
      </c>
      <c r="BN32" s="30" t="s">
        <v>1051</v>
      </c>
      <c r="BO32" s="30" t="s">
        <v>1051</v>
      </c>
      <c r="BP32" s="30" t="s">
        <v>1051</v>
      </c>
      <c r="BQ32" s="30" t="s">
        <v>1051</v>
      </c>
      <c r="BR32" s="30" t="s">
        <v>1051</v>
      </c>
      <c r="BS32" s="60" t="s">
        <v>1051</v>
      </c>
      <c r="BT32" s="84"/>
      <c r="BU32" s="30" t="s">
        <v>1071</v>
      </c>
      <c r="BV32" s="30" t="s">
        <v>1071</v>
      </c>
      <c r="BW32" s="30" t="s">
        <v>1071</v>
      </c>
      <c r="BX32" s="30" t="s">
        <v>1071</v>
      </c>
      <c r="BY32" s="30" t="s">
        <v>1071</v>
      </c>
      <c r="BZ32" s="30" t="s">
        <v>1071</v>
      </c>
      <c r="CA32" s="30" t="s">
        <v>1071</v>
      </c>
      <c r="CB32" s="30" t="s">
        <v>1071</v>
      </c>
      <c r="CC32" s="30" t="s">
        <v>1071</v>
      </c>
      <c r="CD32" s="30" t="s">
        <v>1071</v>
      </c>
      <c r="CE32" s="30" t="s">
        <v>1071</v>
      </c>
      <c r="CF32" s="30" t="s">
        <v>1071</v>
      </c>
      <c r="CG32" s="30" t="s">
        <v>1071</v>
      </c>
      <c r="CH32" s="30" t="s">
        <v>1071</v>
      </c>
      <c r="CI32" s="30" t="s">
        <v>1071</v>
      </c>
      <c r="CJ32" s="30" t="s">
        <v>1071</v>
      </c>
      <c r="CK32" s="30" t="s">
        <v>1071</v>
      </c>
      <c r="CL32" s="30" t="s">
        <v>1071</v>
      </c>
      <c r="CM32" s="30" t="s">
        <v>1071</v>
      </c>
      <c r="CN32" s="30" t="s">
        <v>1071</v>
      </c>
      <c r="CO32" s="30" t="s">
        <v>1071</v>
      </c>
      <c r="CP32" s="30" t="s">
        <v>1071</v>
      </c>
      <c r="CQ32" s="30" t="s">
        <v>1071</v>
      </c>
      <c r="CR32" s="30" t="s">
        <v>1071</v>
      </c>
      <c r="CS32" s="30" t="s">
        <v>1071</v>
      </c>
      <c r="CT32" s="30" t="s">
        <v>1071</v>
      </c>
      <c r="CU32" s="30" t="s">
        <v>1071</v>
      </c>
      <c r="CV32" s="30" t="s">
        <v>1071</v>
      </c>
      <c r="CW32" s="30" t="s">
        <v>1071</v>
      </c>
      <c r="CX32" s="30" t="s">
        <v>1071</v>
      </c>
      <c r="CY32" s="30" t="s">
        <v>1071</v>
      </c>
      <c r="CZ32" s="30" t="s">
        <v>1071</v>
      </c>
      <c r="DA32" s="30" t="s">
        <v>1071</v>
      </c>
      <c r="DB32" s="60" t="s">
        <v>1071</v>
      </c>
    </row>
    <row r="33" spans="1:106" x14ac:dyDescent="0.25">
      <c r="A33" s="139" t="s">
        <v>1052</v>
      </c>
      <c r="B33" s="69" t="s">
        <v>888</v>
      </c>
      <c r="C33" s="30">
        <v>104229.01845332411</v>
      </c>
      <c r="D33" s="30">
        <v>60.695815829528115</v>
      </c>
      <c r="E33" s="30">
        <v>11358.462839014524</v>
      </c>
      <c r="F33" s="30">
        <v>335995.20305187814</v>
      </c>
      <c r="G33" s="30">
        <v>336108</v>
      </c>
      <c r="H33" s="30">
        <v>41.917265764564078</v>
      </c>
      <c r="I33" s="30">
        <v>372.27188535818726</v>
      </c>
      <c r="J33" s="30">
        <v>333.3695654162853</v>
      </c>
      <c r="K33" s="30">
        <v>84126.234227893365</v>
      </c>
      <c r="L33" s="30">
        <v>84647.372252848945</v>
      </c>
      <c r="M33" s="30">
        <v>41.21603929740629</v>
      </c>
      <c r="N33" s="30">
        <v>35.984382220845234</v>
      </c>
      <c r="O33" s="30">
        <v>44.009001987375719</v>
      </c>
      <c r="P33" s="30">
        <v>78.34781584615159</v>
      </c>
      <c r="Q33" s="30">
        <v>37.50616834933254</v>
      </c>
      <c r="R33" s="30">
        <v>38.444016758204597</v>
      </c>
      <c r="S33" s="30">
        <v>35.393344945287701</v>
      </c>
      <c r="T33" s="30">
        <v>37.759016445394174</v>
      </c>
      <c r="U33" s="30">
        <v>36.459595811428336</v>
      </c>
      <c r="V33" s="30">
        <v>36.261966467845696</v>
      </c>
      <c r="W33" s="30">
        <v>38.026543307451902</v>
      </c>
      <c r="X33" s="30">
        <v>35.531634065229561</v>
      </c>
      <c r="Y33" s="30">
        <v>38.867588986989276</v>
      </c>
      <c r="Z33" s="30">
        <v>36.740546862735087</v>
      </c>
      <c r="AA33" s="30">
        <v>36.183095703581138</v>
      </c>
      <c r="AB33" s="30">
        <v>36.750971829076597</v>
      </c>
      <c r="AC33" s="30">
        <v>38.989372430690246</v>
      </c>
      <c r="AD33" s="30">
        <v>35.745906601201703</v>
      </c>
      <c r="AE33" s="30">
        <v>39.237477807450901</v>
      </c>
      <c r="AF33" s="30">
        <v>36.45423503016805</v>
      </c>
      <c r="AG33" s="30">
        <v>38.030658815245729</v>
      </c>
      <c r="AH33" s="30">
        <v>38.369584570570275</v>
      </c>
      <c r="AI33" s="30">
        <v>37.497338352477406</v>
      </c>
      <c r="AJ33" s="60">
        <v>36.916374543819401</v>
      </c>
      <c r="AL33" s="59">
        <v>2015.0456668028896</v>
      </c>
      <c r="AM33" s="30">
        <v>1.2642593228604475</v>
      </c>
      <c r="AN33" s="30">
        <v>219.10306025731421</v>
      </c>
      <c r="AO33" s="30">
        <v>6499.5295943496003</v>
      </c>
      <c r="AP33" s="30">
        <v>6528.051634054179</v>
      </c>
      <c r="AQ33" s="30">
        <v>1.829731880987385</v>
      </c>
      <c r="AR33" s="30">
        <v>15.750098030001359</v>
      </c>
      <c r="AS33" s="30">
        <v>29.376081889277454</v>
      </c>
      <c r="AT33" s="30">
        <v>1695.0085401114518</v>
      </c>
      <c r="AU33" s="30">
        <v>1690.9850294105138</v>
      </c>
      <c r="AV33" s="30">
        <v>0.98690364805372455</v>
      </c>
      <c r="AW33" s="30">
        <v>0.78720699822534557</v>
      </c>
      <c r="AX33" s="30">
        <v>2.3042015858124216</v>
      </c>
      <c r="AY33" s="30">
        <v>1.9171196219757147</v>
      </c>
      <c r="AZ33" s="30">
        <v>0.74801468284686645</v>
      </c>
      <c r="BA33" s="30">
        <v>0.77911632812662912</v>
      </c>
      <c r="BB33" s="30">
        <v>0.71966573510249032</v>
      </c>
      <c r="BC33" s="30">
        <v>0.77565002648173009</v>
      </c>
      <c r="BD33" s="30">
        <v>0.73852911661104481</v>
      </c>
      <c r="BE33" s="30">
        <v>0.74685800979663353</v>
      </c>
      <c r="BF33" s="30">
        <v>0.82034878749840168</v>
      </c>
      <c r="BG33" s="30">
        <v>0.7311064214514752</v>
      </c>
      <c r="BH33" s="30">
        <v>0.82768139304395161</v>
      </c>
      <c r="BI33" s="30">
        <v>0.73665713169483582</v>
      </c>
      <c r="BJ33" s="30">
        <v>0.74018208652566575</v>
      </c>
      <c r="BK33" s="30">
        <v>0.73527398843174818</v>
      </c>
      <c r="BL33" s="30">
        <v>0.79823810652029703</v>
      </c>
      <c r="BM33" s="30">
        <v>0.71713095441255226</v>
      </c>
      <c r="BN33" s="30">
        <v>0.80952467048967691</v>
      </c>
      <c r="BO33" s="30">
        <v>0.73130742890260769</v>
      </c>
      <c r="BP33" s="30">
        <v>0.77804045240839081</v>
      </c>
      <c r="BQ33" s="30">
        <v>0.73710190295130185</v>
      </c>
      <c r="BR33" s="30">
        <v>0.75775253135471099</v>
      </c>
      <c r="BS33" s="60">
        <v>0.77742575372393363</v>
      </c>
      <c r="BT33" s="84"/>
      <c r="BU33" s="30">
        <v>0.26346935141791533</v>
      </c>
      <c r="BV33" s="30">
        <v>9.7565299478573186E-3</v>
      </c>
      <c r="BW33" s="30">
        <v>9.884709230243019E-2</v>
      </c>
      <c r="BX33" s="30">
        <v>23.112177371183499</v>
      </c>
      <c r="BY33" s="30">
        <v>38.612097431548797</v>
      </c>
      <c r="BZ33" s="30">
        <v>2.8929459800668944</v>
      </c>
      <c r="CA33" s="30">
        <v>26.00281691735379</v>
      </c>
      <c r="CB33" s="30">
        <v>48.554623252829337</v>
      </c>
      <c r="CC33" s="30">
        <v>17.628177979038835</v>
      </c>
      <c r="CD33" s="30">
        <v>8.4592421702993317</v>
      </c>
      <c r="CE33" s="30">
        <v>0.15531947497530382</v>
      </c>
      <c r="CF33" s="30">
        <v>0.2070557700295142</v>
      </c>
      <c r="CG33" s="30">
        <v>1.2713240916565418</v>
      </c>
      <c r="CH33" s="30">
        <v>1.0916565964205376</v>
      </c>
      <c r="CI33" s="30">
        <v>3.9717396396039559E-3</v>
      </c>
      <c r="CJ33" s="30">
        <v>6.6881227425519951E-3</v>
      </c>
      <c r="CK33" s="30">
        <v>4.7615991675842096E-3</v>
      </c>
      <c r="CL33" s="30">
        <v>4.9750033933821302E-3</v>
      </c>
      <c r="CM33" s="30">
        <v>4.2296284996448594E-3</v>
      </c>
      <c r="CN33" s="30">
        <v>1.6037073669515036E-2</v>
      </c>
      <c r="CO33" s="30">
        <v>1.8720862016834781E-2</v>
      </c>
      <c r="CP33" s="30">
        <v>7.3367917571897654E-3</v>
      </c>
      <c r="CQ33" s="30">
        <v>2.0831405212884062E-2</v>
      </c>
      <c r="CR33" s="30">
        <v>4.3403713196275952E-3</v>
      </c>
      <c r="CS33" s="30">
        <v>1.2330378155250222E-2</v>
      </c>
      <c r="CT33" s="30">
        <v>4.5608607443249211E-3</v>
      </c>
      <c r="CU33" s="30">
        <v>1.0945007610740329E-2</v>
      </c>
      <c r="CV33" s="30">
        <v>4.5909752951008723E-3</v>
      </c>
      <c r="CW33" s="30">
        <v>1.5444786401662644E-2</v>
      </c>
      <c r="CX33" s="30">
        <v>5.3083676957673956E-3</v>
      </c>
      <c r="CY33" s="30">
        <v>1.4222242669382918E-2</v>
      </c>
      <c r="CZ33" s="30">
        <v>1.1591695861044084E-2</v>
      </c>
      <c r="DA33" s="30">
        <v>6.4816456550026132E-3</v>
      </c>
      <c r="DB33" s="60">
        <v>6.8629286056183974E-3</v>
      </c>
    </row>
    <row r="34" spans="1:106" x14ac:dyDescent="0.25">
      <c r="A34" s="139"/>
      <c r="B34" s="69" t="s">
        <v>889</v>
      </c>
      <c r="C34" s="69">
        <v>1490.3211167769214</v>
      </c>
      <c r="D34" s="69">
        <v>1.4086642183695073</v>
      </c>
      <c r="E34" s="69">
        <v>321.75159617500049</v>
      </c>
      <c r="F34" s="69">
        <v>3187.6150591667379</v>
      </c>
      <c r="G34" s="69">
        <v>0</v>
      </c>
      <c r="H34" s="69">
        <v>2.1000602994452078</v>
      </c>
      <c r="I34" s="69">
        <v>33.317755470063126</v>
      </c>
      <c r="J34" s="69">
        <v>29.266699674073795</v>
      </c>
      <c r="K34" s="69">
        <v>1560.0884772457164</v>
      </c>
      <c r="L34" s="69">
        <v>1554.7878105068298</v>
      </c>
      <c r="M34" s="69">
        <v>1.1469652297966133</v>
      </c>
      <c r="N34" s="69">
        <v>0.83100147769061072</v>
      </c>
      <c r="O34" s="69">
        <v>7.2388954782450607</v>
      </c>
      <c r="P34" s="69">
        <v>1.9875583649954853</v>
      </c>
      <c r="Q34" s="69">
        <v>1.1704098157398728</v>
      </c>
      <c r="R34" s="69">
        <v>1.1207116893103797</v>
      </c>
      <c r="S34" s="69">
        <v>1.1422951928008844</v>
      </c>
      <c r="T34" s="69">
        <v>1.0085191482696643</v>
      </c>
      <c r="U34" s="69">
        <v>0.88114814198399616</v>
      </c>
      <c r="V34" s="69">
        <v>1.0854038712716025</v>
      </c>
      <c r="W34" s="69">
        <v>1.0450297111224214</v>
      </c>
      <c r="X34" s="69">
        <v>0.97534457315623413</v>
      </c>
      <c r="Y34" s="69">
        <v>1.1699328955935608</v>
      </c>
      <c r="Z34" s="69">
        <v>1.2637096182242846</v>
      </c>
      <c r="AA34" s="69">
        <v>1.1148054926697477</v>
      </c>
      <c r="AB34" s="69">
        <v>1.4208648653066229</v>
      </c>
      <c r="AC34" s="69">
        <v>1.3801726982884785</v>
      </c>
      <c r="AD34" s="69">
        <v>1.4375472310660018</v>
      </c>
      <c r="AE34" s="69">
        <v>1.3801150966236324</v>
      </c>
      <c r="AF34" s="69">
        <v>1.5164994638161573</v>
      </c>
      <c r="AG34" s="69">
        <v>1.3821626144439982</v>
      </c>
      <c r="AH34" s="69">
        <v>0.90980346448603466</v>
      </c>
      <c r="AI34" s="69">
        <v>1.5589392960047461</v>
      </c>
      <c r="AJ34" s="61">
        <v>1.3534852452684276</v>
      </c>
      <c r="AL34" s="70">
        <v>144.41948221885954</v>
      </c>
      <c r="AM34" s="69">
        <v>0.12354278476174384</v>
      </c>
      <c r="AN34" s="69">
        <v>19.705334346693466</v>
      </c>
      <c r="AO34" s="69">
        <v>393.34263381408726</v>
      </c>
      <c r="AP34" s="69">
        <v>456.05736511343594</v>
      </c>
      <c r="AQ34" s="69">
        <v>0.63724486649016021</v>
      </c>
      <c r="AR34" s="69">
        <v>4.2804471550450742</v>
      </c>
      <c r="AS34" s="69">
        <v>13.617621578473184</v>
      </c>
      <c r="AT34" s="69">
        <v>125.35946349870525</v>
      </c>
      <c r="AU34" s="69">
        <v>118.63287136433075</v>
      </c>
      <c r="AV34" s="69">
        <v>0.11246956428624652</v>
      </c>
      <c r="AW34" s="69">
        <v>7.5808847047107247E-2</v>
      </c>
      <c r="AX34" s="69">
        <v>0.72378936309898256</v>
      </c>
      <c r="AY34" s="69">
        <v>0.212553396080956</v>
      </c>
      <c r="AZ34" s="69">
        <v>7.8908113670894731E-2</v>
      </c>
      <c r="BA34" s="69">
        <v>8.7524097116990981E-2</v>
      </c>
      <c r="BB34" s="69">
        <v>6.1781707301745051E-2</v>
      </c>
      <c r="BC34" s="69">
        <v>6.5892718264548636E-2</v>
      </c>
      <c r="BD34" s="69">
        <v>6.4866194192185755E-2</v>
      </c>
      <c r="BE34" s="69">
        <v>7.1161954527716204E-2</v>
      </c>
      <c r="BF34" s="69">
        <v>8.6197044399842243E-2</v>
      </c>
      <c r="BG34" s="69">
        <v>7.0825272739824779E-2</v>
      </c>
      <c r="BH34" s="69">
        <v>0.10391706001908863</v>
      </c>
      <c r="BI34" s="69">
        <v>8.3941721097768082E-2</v>
      </c>
      <c r="BJ34" s="69">
        <v>8.244192887825022E-2</v>
      </c>
      <c r="BK34" s="69">
        <v>8.5523425322871521E-2</v>
      </c>
      <c r="BL34" s="69">
        <v>9.051591767487302E-2</v>
      </c>
      <c r="BM34" s="69">
        <v>8.4817545061161875E-2</v>
      </c>
      <c r="BN34" s="69">
        <v>9.6294202134777615E-2</v>
      </c>
      <c r="BO34" s="69">
        <v>8.5903944964916198E-2</v>
      </c>
      <c r="BP34" s="69">
        <v>9.164068556342328E-2</v>
      </c>
      <c r="BQ34" s="69">
        <v>8.2017055144401441E-2</v>
      </c>
      <c r="BR34" s="69">
        <v>8.8157519672463436E-2</v>
      </c>
      <c r="BS34" s="61">
        <v>7.2720245407586676E-2</v>
      </c>
      <c r="BU34" s="70">
        <v>0.15342727341645088</v>
      </c>
      <c r="BV34" s="69">
        <v>6.5344478640341451E-3</v>
      </c>
      <c r="BW34" s="69">
        <v>6.3647343457866726E-2</v>
      </c>
      <c r="BX34" s="69">
        <v>8.2048142745785224</v>
      </c>
      <c r="BY34" s="69">
        <v>12.941997430842752</v>
      </c>
      <c r="BZ34" s="69">
        <v>0.93820703967027264</v>
      </c>
      <c r="CA34" s="69">
        <v>9.9191267753341918</v>
      </c>
      <c r="CB34" s="69">
        <v>23.298894983151257</v>
      </c>
      <c r="CC34" s="69">
        <v>6.7838283620561333</v>
      </c>
      <c r="CD34" s="69">
        <v>3.3746197976559391</v>
      </c>
      <c r="CE34" s="69">
        <v>6.8106854589961685E-2</v>
      </c>
      <c r="CF34" s="69">
        <v>6.1657329841459697E-2</v>
      </c>
      <c r="CG34" s="69">
        <v>0.37862610230641697</v>
      </c>
      <c r="CH34" s="69">
        <v>0.35892855611219016</v>
      </c>
      <c r="CI34" s="69">
        <v>3.6215290876463E-3</v>
      </c>
      <c r="CJ34" s="69">
        <v>6.2888790587798072E-3</v>
      </c>
      <c r="CK34" s="69">
        <v>3.7172631192382245E-3</v>
      </c>
      <c r="CL34" s="69">
        <v>4.3299034640888311E-3</v>
      </c>
      <c r="CM34" s="69">
        <v>3.9291952213245905E-3</v>
      </c>
      <c r="CN34" s="69">
        <v>1.0759040498274721E-2</v>
      </c>
      <c r="CO34" s="69">
        <v>1.341779166075872E-2</v>
      </c>
      <c r="CP34" s="69">
        <v>5.6356530838328062E-3</v>
      </c>
      <c r="CQ34" s="69">
        <v>1.4628063240525051E-2</v>
      </c>
      <c r="CR34" s="69">
        <v>3.7669681866123782E-3</v>
      </c>
      <c r="CS34" s="69">
        <v>7.3946438656719545E-3</v>
      </c>
      <c r="CT34" s="69">
        <v>3.8378469744600819E-3</v>
      </c>
      <c r="CU34" s="69">
        <v>7.7292403657456682E-3</v>
      </c>
      <c r="CV34" s="69">
        <v>3.9952860536076051E-3</v>
      </c>
      <c r="CW34" s="69">
        <v>1.1161409252835361E-2</v>
      </c>
      <c r="CX34" s="69">
        <v>4.6887650065757297E-3</v>
      </c>
      <c r="CY34" s="69">
        <v>8.5817106912568029E-3</v>
      </c>
      <c r="CZ34" s="69">
        <v>7.4763443027914597E-3</v>
      </c>
      <c r="DA34" s="69">
        <v>4.8573243887839856E-3</v>
      </c>
      <c r="DB34" s="61">
        <v>5.6902517671462705E-3</v>
      </c>
    </row>
    <row r="35" spans="1:106" ht="15.75" thickBot="1" x14ac:dyDescent="0.3">
      <c r="A35" s="59"/>
      <c r="B35" s="69" t="s">
        <v>890</v>
      </c>
      <c r="C35" s="52">
        <v>1.429852395131513E-2</v>
      </c>
      <c r="D35" s="52">
        <v>2.3208588584193664E-2</v>
      </c>
      <c r="E35" s="52">
        <v>2.8327036918220538E-2</v>
      </c>
      <c r="F35" s="52">
        <v>9.4870850244685358E-3</v>
      </c>
      <c r="G35" s="52">
        <v>0</v>
      </c>
      <c r="H35" s="52">
        <v>5.0100126073121684E-2</v>
      </c>
      <c r="I35" s="52">
        <v>8.9498446647417171E-2</v>
      </c>
      <c r="J35" s="52">
        <v>8.7790556518042906E-2</v>
      </c>
      <c r="K35" s="52">
        <v>1.8544613241804241E-2</v>
      </c>
      <c r="L35" s="52">
        <v>1.8367821340780025E-2</v>
      </c>
      <c r="M35" s="52">
        <v>2.7828128305108429E-2</v>
      </c>
      <c r="N35" s="52">
        <v>2.3093392922255689E-2</v>
      </c>
      <c r="O35" s="52">
        <v>0.16448669934213886</v>
      </c>
      <c r="P35" s="52">
        <v>2.5368395321936896E-2</v>
      </c>
      <c r="Q35" s="52">
        <v>3.1205795399803921E-2</v>
      </c>
      <c r="R35" s="52">
        <v>2.9151784433950986E-2</v>
      </c>
      <c r="S35" s="52">
        <v>3.2274293220001818E-2</v>
      </c>
      <c r="T35" s="52">
        <v>2.6709359597015748E-2</v>
      </c>
      <c r="U35" s="52">
        <v>2.4167797869766798E-2</v>
      </c>
      <c r="V35" s="52">
        <v>2.9932294825600666E-2</v>
      </c>
      <c r="W35" s="52">
        <v>2.7481585761639064E-2</v>
      </c>
      <c r="X35" s="52">
        <v>2.7450034281161415E-2</v>
      </c>
      <c r="Y35" s="52">
        <v>3.0100475128137991E-2</v>
      </c>
      <c r="Z35" s="52">
        <v>3.4395503772591637E-2</v>
      </c>
      <c r="AA35" s="52">
        <v>3.081011922811824E-2</v>
      </c>
      <c r="AB35" s="52">
        <v>3.8661967142388995E-2</v>
      </c>
      <c r="AC35" s="52">
        <v>3.5398689751725373E-2</v>
      </c>
      <c r="AD35" s="52">
        <v>4.0215716084752329E-2</v>
      </c>
      <c r="AE35" s="52">
        <v>3.5173389670871226E-2</v>
      </c>
      <c r="AF35" s="52">
        <v>4.1600090155812175E-2</v>
      </c>
      <c r="AG35" s="52">
        <v>3.6343378145474482E-2</v>
      </c>
      <c r="AH35" s="52">
        <v>2.3711579749129207E-2</v>
      </c>
      <c r="AI35" s="52">
        <v>4.1574665416265442E-2</v>
      </c>
      <c r="AJ35" s="62">
        <v>3.6663547328079388E-2</v>
      </c>
      <c r="AL35" s="73">
        <v>7.1670575311575085E-2</v>
      </c>
      <c r="AM35" s="71">
        <v>9.7719496726527869E-2</v>
      </c>
      <c r="AN35" s="71">
        <v>8.9936372059575789E-2</v>
      </c>
      <c r="AO35" s="71">
        <v>6.0518631095401385E-2</v>
      </c>
      <c r="AP35" s="71">
        <v>6.9861176148541926E-2</v>
      </c>
      <c r="AQ35" s="71">
        <v>0.34827226497593811</v>
      </c>
      <c r="AR35" s="71">
        <v>0.27177273099453242</v>
      </c>
      <c r="AS35" s="71">
        <v>0.46356153382877596</v>
      </c>
      <c r="AT35" s="71">
        <v>7.3958012913883306E-2</v>
      </c>
      <c r="AU35" s="71">
        <v>7.0156074300484372E-2</v>
      </c>
      <c r="AV35" s="71">
        <v>0.11396205142016454</v>
      </c>
      <c r="AW35" s="71">
        <v>9.6301032915114201E-2</v>
      </c>
      <c r="AX35" s="71">
        <v>0.3141172055238331</v>
      </c>
      <c r="AY35" s="71">
        <v>0.1108712224550214</v>
      </c>
      <c r="AZ35" s="71">
        <v>0.10549005986163082</v>
      </c>
      <c r="BA35" s="71">
        <v>0.11233764966451296</v>
      </c>
      <c r="BB35" s="71">
        <v>8.5847782224822033E-2</v>
      </c>
      <c r="BC35" s="71">
        <v>8.4951609636927786E-2</v>
      </c>
      <c r="BD35" s="71">
        <v>8.783160031637359E-2</v>
      </c>
      <c r="BE35" s="71">
        <v>9.5281771895428052E-2</v>
      </c>
      <c r="BF35" s="71">
        <v>0.10507365368661581</v>
      </c>
      <c r="BG35" s="71">
        <v>9.6874094744256845E-2</v>
      </c>
      <c r="BH35" s="71">
        <v>0.12555200695875787</v>
      </c>
      <c r="BI35" s="71">
        <v>0.11394951258347608</v>
      </c>
      <c r="BJ35" s="71">
        <v>0.11138060536593593</v>
      </c>
      <c r="BK35" s="71">
        <v>0.11631504264863606</v>
      </c>
      <c r="BL35" s="71">
        <v>0.11339463367572448</v>
      </c>
      <c r="BM35" s="71">
        <v>0.11827344021238261</v>
      </c>
      <c r="BN35" s="71">
        <v>0.11895153495016995</v>
      </c>
      <c r="BO35" s="71">
        <v>0.11746625505202753</v>
      </c>
      <c r="BP35" s="71">
        <v>0.11778396004957516</v>
      </c>
      <c r="BQ35" s="71">
        <v>0.11126962882067076</v>
      </c>
      <c r="BR35" s="71">
        <v>0.11634077884880874</v>
      </c>
      <c r="BS35" s="72">
        <v>9.3539794712550611E-2</v>
      </c>
      <c r="BU35" s="73">
        <v>0.58233442558214066</v>
      </c>
      <c r="BV35" s="71">
        <v>0.66975122292011302</v>
      </c>
      <c r="BW35" s="71">
        <v>0.64389697233716137</v>
      </c>
      <c r="BX35" s="71">
        <v>0.35499962391290618</v>
      </c>
      <c r="BY35" s="71">
        <v>0.33517986050320669</v>
      </c>
      <c r="BZ35" s="71">
        <v>0.32430852360699047</v>
      </c>
      <c r="CA35" s="71">
        <v>0.38146354707879182</v>
      </c>
      <c r="CB35" s="71">
        <v>0.47984915590491378</v>
      </c>
      <c r="CC35" s="71">
        <v>0.38482867430329953</v>
      </c>
      <c r="CD35" s="71">
        <v>0.39892696410847966</v>
      </c>
      <c r="CE35" s="71">
        <v>0.43849526661605598</v>
      </c>
      <c r="CF35" s="71">
        <v>0.29778126846052599</v>
      </c>
      <c r="CG35" s="71">
        <v>0.29782028421491269</v>
      </c>
      <c r="CH35" s="71">
        <v>0.32879255004649882</v>
      </c>
      <c r="CI35" s="71">
        <v>0.91182439340546062</v>
      </c>
      <c r="CJ35" s="71">
        <v>0.94030556867144932</v>
      </c>
      <c r="CK35" s="71">
        <v>0.78067535473049332</v>
      </c>
      <c r="CL35" s="71">
        <v>0.87033176094886155</v>
      </c>
      <c r="CM35" s="71">
        <v>0.92896934604410419</v>
      </c>
      <c r="CN35" s="71">
        <v>0.67088551939040109</v>
      </c>
      <c r="CO35" s="71">
        <v>0.71672937115250024</v>
      </c>
      <c r="CP35" s="71">
        <v>0.76813589240966107</v>
      </c>
      <c r="CQ35" s="71">
        <v>0.70221202511473912</v>
      </c>
      <c r="CR35" s="71">
        <v>0.86789076537709331</v>
      </c>
      <c r="CS35" s="71">
        <v>0.59970941463164673</v>
      </c>
      <c r="CT35" s="71">
        <v>0.8414742719859436</v>
      </c>
      <c r="CU35" s="71">
        <v>0.70618866981517392</v>
      </c>
      <c r="CV35" s="71">
        <v>0.87024777891335203</v>
      </c>
      <c r="CW35" s="71">
        <v>0.72266517403140162</v>
      </c>
      <c r="CX35" s="71">
        <v>0.88327811396981726</v>
      </c>
      <c r="CY35" s="71">
        <v>0.60340066547529603</v>
      </c>
      <c r="CZ35" s="71">
        <v>0.6449741601586545</v>
      </c>
      <c r="DA35" s="71">
        <v>0.74939678089854289</v>
      </c>
      <c r="DB35" s="72">
        <v>0.82912880114881204</v>
      </c>
    </row>
    <row r="36" spans="1:106" ht="75.75" thickBot="1" x14ac:dyDescent="0.3">
      <c r="A36" s="63"/>
      <c r="B36" s="64" t="s">
        <v>1072</v>
      </c>
      <c r="C36" s="65">
        <v>3.5626999424616113E-3</v>
      </c>
      <c r="D36" s="65">
        <v>4.9866257454407314E-3</v>
      </c>
      <c r="E36" s="65">
        <v>1.7173394251948082E-2</v>
      </c>
      <c r="F36" s="65">
        <v>3.3462126319783181E-4</v>
      </c>
      <c r="G36" s="65">
        <v>9.7639665086468597E-7</v>
      </c>
      <c r="H36" s="65">
        <v>1.969862748474327E-3</v>
      </c>
      <c r="I36" s="65">
        <v>0.1727291436484728</v>
      </c>
      <c r="J36" s="67" t="s">
        <v>1054</v>
      </c>
      <c r="K36" s="65">
        <v>1.3331422757950184E-2</v>
      </c>
      <c r="L36" s="65">
        <v>7.2192923583326296E-3</v>
      </c>
      <c r="M36" s="65">
        <v>5.2692511562508759E-3</v>
      </c>
      <c r="N36" s="65">
        <v>6.2906712998822001E-2</v>
      </c>
      <c r="O36" s="65">
        <v>0.13707839240439768</v>
      </c>
      <c r="P36" s="65">
        <v>6.6561420725019804E-4</v>
      </c>
      <c r="Q36" s="65">
        <v>2.0726674952152968E-2</v>
      </c>
      <c r="R36" s="65">
        <v>1.9735192525320855E-2</v>
      </c>
      <c r="S36" s="65">
        <v>1.1359079740566935E-2</v>
      </c>
      <c r="T36" s="65">
        <v>2.4314820532450376E-2</v>
      </c>
      <c r="U36" s="65">
        <v>4.0536952330833209E-2</v>
      </c>
      <c r="V36" s="65">
        <v>1.2904091280606211E-2</v>
      </c>
      <c r="W36" s="65">
        <v>8.6616261923579962E-3</v>
      </c>
      <c r="X36" s="65">
        <v>3.7184764189142072E-3</v>
      </c>
      <c r="Y36" s="65">
        <v>3.6469039653047375E-2</v>
      </c>
      <c r="Z36" s="65">
        <v>2.3413561636074887E-2</v>
      </c>
      <c r="AA36" s="65">
        <v>2.3018200437987524E-3</v>
      </c>
      <c r="AB36" s="65">
        <v>3.0317365987424849E-2</v>
      </c>
      <c r="AC36" s="65">
        <v>1.2710972225720596E-2</v>
      </c>
      <c r="AD36" s="65">
        <v>4.9310994648890882E-2</v>
      </c>
      <c r="AE36" s="65">
        <v>8.6755220424397095E-3</v>
      </c>
      <c r="AF36" s="65">
        <v>6.6965931834319647E-3</v>
      </c>
      <c r="AG36" s="65">
        <v>3.4474621436868524E-3</v>
      </c>
      <c r="AH36" s="65">
        <v>5.9693116432572024E-3</v>
      </c>
      <c r="AI36" s="65">
        <v>8.0069218921320351E-3</v>
      </c>
      <c r="AJ36" s="66">
        <v>1.2931161929962465E-2</v>
      </c>
      <c r="AK36" s="1"/>
    </row>
    <row r="37" spans="1:106" x14ac:dyDescent="0.25">
      <c r="A37" t="s">
        <v>1073</v>
      </c>
      <c r="B37" s="83" t="s">
        <v>1066</v>
      </c>
    </row>
  </sheetData>
  <mergeCells count="1">
    <mergeCell ref="A33:A34"/>
  </mergeCells>
  <phoneticPr fontId="8" type="noConversion"/>
  <conditionalFormatting sqref="C36:AJ36">
    <cfRule type="cellIs" dxfId="9" priority="1" operator="lessThan">
      <formula>0.05</formula>
    </cfRule>
    <cfRule type="cellIs" dxfId="8" priority="3" operator="greaterThan">
      <formula>5</formula>
    </cfRule>
  </conditionalFormatting>
  <conditionalFormatting sqref="C36:AJ36">
    <cfRule type="cellIs" dxfId="7" priority="2" operator="greaterThan">
      <formula>0.05</formula>
    </cfRule>
  </conditionalFormatting>
  <hyperlinks>
    <hyperlink ref="B37" r:id="rId1" xr:uid="{5600B703-CB16-41F2-BC97-8F1D872CA67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0DC9E-27B7-4D17-B0AD-A11D913E796F}">
  <dimension ref="A1:CY190"/>
  <sheetViews>
    <sheetView topLeftCell="A57" workbookViewId="0">
      <selection activeCell="R82" sqref="R82"/>
    </sheetView>
  </sheetViews>
  <sheetFormatPr defaultRowHeight="15" x14ac:dyDescent="0.25"/>
  <cols>
    <col min="1" max="1" width="20.140625" style="37" bestFit="1" customWidth="1"/>
    <col min="2" max="2" width="12" bestFit="1" customWidth="1"/>
    <col min="36" max="36" width="17.7109375" bestFit="1" customWidth="1"/>
    <col min="70" max="70" width="28.7109375" bestFit="1" customWidth="1"/>
  </cols>
  <sheetData>
    <row r="1" spans="1:103" ht="17.25" x14ac:dyDescent="0.25">
      <c r="A1" s="37" t="s">
        <v>986</v>
      </c>
      <c r="B1" t="s">
        <v>1074</v>
      </c>
      <c r="C1" t="s">
        <v>903</v>
      </c>
      <c r="D1" t="s">
        <v>904</v>
      </c>
      <c r="E1" t="s">
        <v>36</v>
      </c>
      <c r="F1" t="s">
        <v>37</v>
      </c>
      <c r="G1" t="s">
        <v>905</v>
      </c>
      <c r="H1" t="s">
        <v>906</v>
      </c>
      <c r="I1" t="s">
        <v>907</v>
      </c>
      <c r="J1" t="s">
        <v>40</v>
      </c>
      <c r="K1" t="s">
        <v>41</v>
      </c>
      <c r="L1" t="s">
        <v>908</v>
      </c>
      <c r="M1" t="s">
        <v>909</v>
      </c>
      <c r="N1" t="s">
        <v>910</v>
      </c>
      <c r="O1" t="s">
        <v>911</v>
      </c>
      <c r="P1" t="s">
        <v>912</v>
      </c>
      <c r="Q1" t="s">
        <v>913</v>
      </c>
      <c r="R1" t="s">
        <v>914</v>
      </c>
      <c r="S1" t="s">
        <v>915</v>
      </c>
      <c r="T1" t="s">
        <v>916</v>
      </c>
      <c r="U1" t="s">
        <v>917</v>
      </c>
      <c r="V1" t="s">
        <v>918</v>
      </c>
      <c r="W1" t="s">
        <v>919</v>
      </c>
      <c r="X1" t="s">
        <v>920</v>
      </c>
      <c r="Y1" t="s">
        <v>921</v>
      </c>
      <c r="Z1" t="s">
        <v>922</v>
      </c>
      <c r="AA1" t="s">
        <v>923</v>
      </c>
      <c r="AB1" t="s">
        <v>924</v>
      </c>
      <c r="AC1" t="s">
        <v>925</v>
      </c>
      <c r="AD1" t="s">
        <v>926</v>
      </c>
      <c r="AE1" t="s">
        <v>927</v>
      </c>
      <c r="AF1" t="s">
        <v>928</v>
      </c>
      <c r="AG1" t="s">
        <v>929</v>
      </c>
      <c r="AH1" t="s">
        <v>930</v>
      </c>
      <c r="AI1" t="s">
        <v>931</v>
      </c>
      <c r="AJ1" s="26" t="s">
        <v>987</v>
      </c>
      <c r="AK1" s="27" t="s">
        <v>903</v>
      </c>
      <c r="AL1" s="27" t="s">
        <v>904</v>
      </c>
      <c r="AM1" s="27" t="s">
        <v>36</v>
      </c>
      <c r="AN1" s="27" t="s">
        <v>37</v>
      </c>
      <c r="AO1" s="27" t="s">
        <v>905</v>
      </c>
      <c r="AP1" s="27" t="s">
        <v>906</v>
      </c>
      <c r="AQ1" s="27" t="s">
        <v>907</v>
      </c>
      <c r="AR1" s="27" t="s">
        <v>40</v>
      </c>
      <c r="AS1" s="27" t="s">
        <v>41</v>
      </c>
      <c r="AT1" s="27" t="s">
        <v>908</v>
      </c>
      <c r="AU1" s="27" t="s">
        <v>909</v>
      </c>
      <c r="AV1" s="27" t="s">
        <v>910</v>
      </c>
      <c r="AW1" s="27" t="s">
        <v>911</v>
      </c>
      <c r="AX1" s="27" t="s">
        <v>912</v>
      </c>
      <c r="AY1" s="27" t="s">
        <v>913</v>
      </c>
      <c r="AZ1" s="27" t="s">
        <v>914</v>
      </c>
      <c r="BA1" s="27" t="s">
        <v>915</v>
      </c>
      <c r="BB1" s="27" t="s">
        <v>916</v>
      </c>
      <c r="BC1" s="27" t="s">
        <v>917</v>
      </c>
      <c r="BD1" s="27" t="s">
        <v>918</v>
      </c>
      <c r="BE1" s="27" t="s">
        <v>919</v>
      </c>
      <c r="BF1" s="27" t="s">
        <v>920</v>
      </c>
      <c r="BG1" s="27" t="s">
        <v>921</v>
      </c>
      <c r="BH1" s="27" t="s">
        <v>922</v>
      </c>
      <c r="BI1" s="27" t="s">
        <v>923</v>
      </c>
      <c r="BJ1" s="27" t="s">
        <v>924</v>
      </c>
      <c r="BK1" s="27" t="s">
        <v>925</v>
      </c>
      <c r="BL1" s="27" t="s">
        <v>926</v>
      </c>
      <c r="BM1" s="27" t="s">
        <v>927</v>
      </c>
      <c r="BN1" s="27" t="s">
        <v>928</v>
      </c>
      <c r="BO1" s="27" t="s">
        <v>929</v>
      </c>
      <c r="BP1" s="27" t="s">
        <v>930</v>
      </c>
      <c r="BQ1" s="28" t="s">
        <v>931</v>
      </c>
      <c r="BR1" t="s">
        <v>988</v>
      </c>
      <c r="BS1" t="s">
        <v>903</v>
      </c>
      <c r="BT1" t="s">
        <v>904</v>
      </c>
      <c r="BU1" t="s">
        <v>36</v>
      </c>
      <c r="BV1" t="s">
        <v>37</v>
      </c>
      <c r="BW1" t="s">
        <v>905</v>
      </c>
      <c r="BX1" t="s">
        <v>906</v>
      </c>
      <c r="BY1" t="s">
        <v>907</v>
      </c>
      <c r="BZ1" t="s">
        <v>40</v>
      </c>
      <c r="CA1" t="s">
        <v>41</v>
      </c>
      <c r="CB1" t="s">
        <v>908</v>
      </c>
      <c r="CC1" t="s">
        <v>909</v>
      </c>
      <c r="CD1" t="s">
        <v>910</v>
      </c>
      <c r="CE1" t="s">
        <v>911</v>
      </c>
      <c r="CF1" t="s">
        <v>912</v>
      </c>
      <c r="CG1" t="s">
        <v>913</v>
      </c>
      <c r="CH1" t="s">
        <v>914</v>
      </c>
      <c r="CI1" t="s">
        <v>915</v>
      </c>
      <c r="CJ1" t="s">
        <v>916</v>
      </c>
      <c r="CK1" t="s">
        <v>917</v>
      </c>
      <c r="CL1" t="s">
        <v>918</v>
      </c>
      <c r="CM1" t="s">
        <v>919</v>
      </c>
      <c r="CN1" t="s">
        <v>920</v>
      </c>
      <c r="CO1" t="s">
        <v>921</v>
      </c>
      <c r="CP1" t="s">
        <v>922</v>
      </c>
      <c r="CQ1" t="s">
        <v>923</v>
      </c>
      <c r="CR1" t="s">
        <v>924</v>
      </c>
      <c r="CS1" t="s">
        <v>925</v>
      </c>
      <c r="CT1" t="s">
        <v>926</v>
      </c>
      <c r="CU1" t="s">
        <v>927</v>
      </c>
      <c r="CV1" t="s">
        <v>928</v>
      </c>
      <c r="CW1" t="s">
        <v>929</v>
      </c>
      <c r="CX1" t="s">
        <v>930</v>
      </c>
      <c r="CY1" t="s">
        <v>931</v>
      </c>
    </row>
    <row r="2" spans="1:103" x14ac:dyDescent="0.25">
      <c r="A2" s="37" t="s">
        <v>65</v>
      </c>
      <c r="B2">
        <v>1873.082164969057</v>
      </c>
      <c r="C2">
        <v>296.59540645153999</v>
      </c>
      <c r="D2" t="s">
        <v>71</v>
      </c>
      <c r="E2" t="s">
        <v>72</v>
      </c>
      <c r="F2" t="s">
        <v>73</v>
      </c>
      <c r="G2">
        <v>242609.54607068328</v>
      </c>
      <c r="H2">
        <v>227.24559030972398</v>
      </c>
      <c r="I2">
        <v>278.58570276365037</v>
      </c>
      <c r="J2">
        <v>395582.73894436524</v>
      </c>
      <c r="K2">
        <v>381272.98095591884</v>
      </c>
      <c r="L2">
        <v>13.418737276553218</v>
      </c>
      <c r="M2">
        <v>175.77977572389489</v>
      </c>
      <c r="N2">
        <v>328.33119982556559</v>
      </c>
      <c r="O2">
        <v>5517.689514043147</v>
      </c>
      <c r="P2">
        <v>89.227909430841535</v>
      </c>
      <c r="Q2">
        <v>1.7328710393621298</v>
      </c>
      <c r="R2">
        <v>459.58563913939417</v>
      </c>
      <c r="S2">
        <v>1239.9214501437375</v>
      </c>
      <c r="T2">
        <v>163.6599108437876</v>
      </c>
      <c r="U2">
        <v>697.05432247482554</v>
      </c>
      <c r="V2">
        <v>105.62377463159405</v>
      </c>
      <c r="W2">
        <v>27.40365104499643</v>
      </c>
      <c r="X2">
        <v>69.026194501853141</v>
      </c>
      <c r="Y2">
        <v>6.3750415610464275</v>
      </c>
      <c r="Z2">
        <v>26.771359091827414</v>
      </c>
      <c r="AA2">
        <v>3.5586205901761105</v>
      </c>
      <c r="AB2">
        <v>7.2429512097860984</v>
      </c>
      <c r="AC2">
        <v>0.63831545774434628</v>
      </c>
      <c r="AD2">
        <v>3.4292012178391547</v>
      </c>
      <c r="AE2">
        <v>0.4009730303309183</v>
      </c>
      <c r="AF2" t="s">
        <v>74</v>
      </c>
      <c r="AG2">
        <v>8.0335295748215056</v>
      </c>
      <c r="AH2">
        <v>12.085475270299312</v>
      </c>
      <c r="AI2">
        <v>1.5726461101084486</v>
      </c>
      <c r="AJ2" s="29">
        <v>33.858652398043141</v>
      </c>
      <c r="AK2" s="30">
        <v>8.0596543127934108</v>
      </c>
      <c r="AL2" s="30" t="s">
        <v>71</v>
      </c>
      <c r="AM2" s="30" t="s">
        <v>72</v>
      </c>
      <c r="AN2" s="30" t="s">
        <v>73</v>
      </c>
      <c r="AO2" s="30">
        <v>5373.7855268811745</v>
      </c>
      <c r="AP2" s="30">
        <v>64.281537813105757</v>
      </c>
      <c r="AQ2" s="30">
        <v>81.843821594832491</v>
      </c>
      <c r="AR2" s="30">
        <v>7670.8188753997811</v>
      </c>
      <c r="AS2" s="30">
        <v>7142.9209836478167</v>
      </c>
      <c r="AT2" s="30">
        <v>0.88786877115814933</v>
      </c>
      <c r="AU2" s="30">
        <v>3.4454872036592383</v>
      </c>
      <c r="AV2" s="30">
        <v>13.414791807684756</v>
      </c>
      <c r="AW2" s="30">
        <v>110.5474155677484</v>
      </c>
      <c r="AX2" s="30">
        <v>2.0174495322690551</v>
      </c>
      <c r="AY2" s="30">
        <v>8.7825135105327912E-2</v>
      </c>
      <c r="AZ2" s="30">
        <v>11.406375870482636</v>
      </c>
      <c r="BA2" s="30">
        <v>30.429087711291974</v>
      </c>
      <c r="BB2" s="30">
        <v>3.3499108941302485</v>
      </c>
      <c r="BC2" s="30">
        <v>15.341345697581431</v>
      </c>
      <c r="BD2" s="30">
        <v>2.4000273331453261</v>
      </c>
      <c r="BE2" s="30">
        <v>0.59267345068686206</v>
      </c>
      <c r="BF2" s="30">
        <v>1.907475139387079</v>
      </c>
      <c r="BG2" s="30">
        <v>0.16987556635476667</v>
      </c>
      <c r="BH2" s="30">
        <v>0.77181655047281239</v>
      </c>
      <c r="BI2" s="30">
        <v>0.11525685697789734</v>
      </c>
      <c r="BJ2" s="30">
        <v>0.25670678029529914</v>
      </c>
      <c r="BK2" s="30">
        <v>3.1251069891889173E-2</v>
      </c>
      <c r="BL2" s="30">
        <v>0.18284055124600082</v>
      </c>
      <c r="BM2" s="30">
        <v>3.2910103137517265E-2</v>
      </c>
      <c r="BN2" s="30" t="s">
        <v>74</v>
      </c>
      <c r="BO2" s="30">
        <v>0.30759455482333692</v>
      </c>
      <c r="BP2" s="30">
        <v>0.28318913729505951</v>
      </c>
      <c r="BQ2" s="31">
        <v>6.6936445641223544E-2</v>
      </c>
      <c r="BR2">
        <v>1.0675743466123573</v>
      </c>
      <c r="BS2">
        <v>2.5117637537940427E-2</v>
      </c>
      <c r="BT2">
        <v>0.35104972772884085</v>
      </c>
      <c r="BU2">
        <v>116.55969556917299</v>
      </c>
      <c r="BV2">
        <v>201.21124360666906</v>
      </c>
      <c r="BW2">
        <v>14.827667016241737</v>
      </c>
      <c r="BX2">
        <v>143.37378530172234</v>
      </c>
      <c r="BY2">
        <v>166.0798241911001</v>
      </c>
      <c r="BZ2">
        <v>78.092748772900848</v>
      </c>
      <c r="CA2">
        <v>37.908470564531648</v>
      </c>
      <c r="CB2">
        <v>0.74585736786348833</v>
      </c>
      <c r="CC2">
        <v>1.06803035062381</v>
      </c>
      <c r="CD2">
        <v>6.6205215232396952</v>
      </c>
      <c r="CE2">
        <v>5.456895811841405</v>
      </c>
      <c r="CF2">
        <v>1.2853232851062879E-2</v>
      </c>
      <c r="CG2">
        <v>2.37076341296782E-2</v>
      </c>
      <c r="CH2">
        <v>1.2500907565341864E-2</v>
      </c>
      <c r="CI2">
        <v>1.6677458068551212E-2</v>
      </c>
      <c r="CJ2">
        <v>1.2220006680861208E-2</v>
      </c>
      <c r="CK2">
        <v>2.3425467535013896E-2</v>
      </c>
      <c r="CL2">
        <v>7.9668482372505511E-2</v>
      </c>
      <c r="CM2">
        <v>2.4793447883116784E-2</v>
      </c>
      <c r="CN2">
        <v>0.10360352630419922</v>
      </c>
      <c r="CO2">
        <v>1.1839225923684204E-2</v>
      </c>
      <c r="CP2">
        <v>5.1106561064946904E-2</v>
      </c>
      <c r="CQ2">
        <v>1.2115911322061324E-2</v>
      </c>
      <c r="CR2">
        <v>4.4491451564572418E-2</v>
      </c>
      <c r="CS2">
        <v>9.6383236830939467E-3</v>
      </c>
      <c r="CT2">
        <v>7.4488699443293727E-2</v>
      </c>
      <c r="CU2">
        <v>1.4980337998794981E-2</v>
      </c>
      <c r="CV2">
        <v>5.7055378370624139E-2</v>
      </c>
      <c r="CW2">
        <v>5.3304912787103906E-2</v>
      </c>
      <c r="CX2">
        <v>6.3998034513500623E-3</v>
      </c>
      <c r="CY2">
        <v>2.532886084287184E-2</v>
      </c>
    </row>
    <row r="3" spans="1:103" x14ac:dyDescent="0.25">
      <c r="A3" s="35" t="s">
        <v>75</v>
      </c>
      <c r="B3" s="35">
        <v>644.78176287935662</v>
      </c>
      <c r="C3" s="35">
        <v>340.15287760604349</v>
      </c>
      <c r="D3" s="36">
        <v>67.907782918393593</v>
      </c>
      <c r="E3" s="35" t="s">
        <v>932</v>
      </c>
      <c r="F3" s="35">
        <v>457.68335182352399</v>
      </c>
      <c r="G3" s="35">
        <v>231246.39110429896</v>
      </c>
      <c r="H3" s="35">
        <v>156.98940777504919</v>
      </c>
      <c r="I3" s="35">
        <v>223.83188941721983</v>
      </c>
      <c r="J3" s="35">
        <v>395940.08559201146</v>
      </c>
      <c r="K3" s="35">
        <v>386743.0154998611</v>
      </c>
      <c r="L3" s="35">
        <v>13.034523803268675</v>
      </c>
      <c r="M3" s="35">
        <v>101.20892388829441</v>
      </c>
      <c r="N3" s="35">
        <v>256.50763473978475</v>
      </c>
      <c r="O3" s="35">
        <v>4738.6971844007094</v>
      </c>
      <c r="P3" s="35">
        <v>79.802611783781103</v>
      </c>
      <c r="Q3" s="35">
        <v>8.8964513099233297E-2</v>
      </c>
      <c r="R3" s="35">
        <v>393.93727633340626</v>
      </c>
      <c r="S3" s="35">
        <v>1156.5275667263147</v>
      </c>
      <c r="T3" s="35">
        <v>154.35036915146793</v>
      </c>
      <c r="U3" s="35">
        <v>661.00308718652502</v>
      </c>
      <c r="V3" s="35">
        <v>100.70083100739731</v>
      </c>
      <c r="W3" s="35">
        <v>25.595356042351529</v>
      </c>
      <c r="X3" s="35">
        <v>65.552271228699482</v>
      </c>
      <c r="Y3" s="35">
        <v>6.0380516443294105</v>
      </c>
      <c r="Z3" s="35">
        <v>26.407436776294571</v>
      </c>
      <c r="AA3" s="35">
        <v>3.3856451294699248</v>
      </c>
      <c r="AB3" s="35">
        <v>6.7907862077751275</v>
      </c>
      <c r="AC3" s="35">
        <v>0.56483229936750412</v>
      </c>
      <c r="AD3" s="35">
        <v>2.8448902370243743</v>
      </c>
      <c r="AE3" s="35">
        <v>0.30032519265948016</v>
      </c>
      <c r="AF3" s="35" t="s">
        <v>933</v>
      </c>
      <c r="AG3" s="35">
        <v>4.4884648768526665</v>
      </c>
      <c r="AH3" s="35">
        <v>3.6641078795391033</v>
      </c>
      <c r="AI3" s="35">
        <v>0.19459586865667178</v>
      </c>
      <c r="AJ3" s="29">
        <v>7.489208100676457</v>
      </c>
      <c r="AK3" s="30">
        <v>41.698233989119984</v>
      </c>
      <c r="AL3" s="30">
        <v>14.731462028292075</v>
      </c>
      <c r="AM3" s="30" t="s">
        <v>932</v>
      </c>
      <c r="AN3" s="30">
        <v>136.57827088119043</v>
      </c>
      <c r="AO3" s="30">
        <v>5245.9462081334314</v>
      </c>
      <c r="AP3" s="30">
        <v>57.671607774868455</v>
      </c>
      <c r="AQ3" s="30">
        <v>64.63654005694525</v>
      </c>
      <c r="AR3" s="30">
        <v>8690.1660440950836</v>
      </c>
      <c r="AS3" s="30">
        <v>9048.3090477506066</v>
      </c>
      <c r="AT3" s="30">
        <v>0.85403878584760584</v>
      </c>
      <c r="AU3" s="30">
        <v>2.0182321007306476</v>
      </c>
      <c r="AV3" s="30">
        <v>30.619743826086264</v>
      </c>
      <c r="AW3" s="30">
        <v>104.23132283810146</v>
      </c>
      <c r="AX3" s="30">
        <v>1.6846397979922518</v>
      </c>
      <c r="AY3" s="30">
        <v>1.7926236885851383E-2</v>
      </c>
      <c r="AZ3" s="30">
        <v>7.8294960390637627</v>
      </c>
      <c r="BA3" s="30">
        <v>25.346608828354388</v>
      </c>
      <c r="BB3" s="30">
        <v>3.5084039078141314</v>
      </c>
      <c r="BC3" s="30">
        <v>14.680807920312558</v>
      </c>
      <c r="BD3" s="30">
        <v>2.2516542954409475</v>
      </c>
      <c r="BE3" s="30">
        <v>0.59104945650118201</v>
      </c>
      <c r="BF3" s="30">
        <v>1.6789552898011635</v>
      </c>
      <c r="BG3" s="30">
        <v>0.15039852854607949</v>
      </c>
      <c r="BH3" s="30">
        <v>0.68043294450170178</v>
      </c>
      <c r="BI3" s="30">
        <v>9.909805393054763E-2</v>
      </c>
      <c r="BJ3" s="30">
        <v>0.19904311521586221</v>
      </c>
      <c r="BK3" s="30">
        <v>3.0698427614636203E-2</v>
      </c>
      <c r="BL3" s="30">
        <v>0.13336088363237331</v>
      </c>
      <c r="BM3" s="30">
        <v>1.894722790837304E-2</v>
      </c>
      <c r="BN3" s="30" t="s">
        <v>933</v>
      </c>
      <c r="BO3" s="30">
        <v>0.14822011945852337</v>
      </c>
      <c r="BP3" s="30">
        <v>0.10549131662290266</v>
      </c>
      <c r="BQ3" s="31">
        <v>2.2487557481934182E-2</v>
      </c>
      <c r="BR3">
        <v>0.90605955543805017</v>
      </c>
      <c r="BS3">
        <v>2.7657478491658966E-2</v>
      </c>
      <c r="BT3">
        <v>0.29270332421069584</v>
      </c>
      <c r="BU3">
        <v>99.976953550379406</v>
      </c>
      <c r="BV3">
        <v>171.76594860312801</v>
      </c>
      <c r="BW3">
        <v>12.532224569088028</v>
      </c>
      <c r="BX3">
        <v>121.25498840399212</v>
      </c>
      <c r="BY3">
        <v>143.16043362200108</v>
      </c>
      <c r="BZ3">
        <v>65.459912881149478</v>
      </c>
      <c r="CA3">
        <v>32.668407752087653</v>
      </c>
      <c r="CB3">
        <v>0.71305803559168024</v>
      </c>
      <c r="CC3">
        <v>0.90939368307851876</v>
      </c>
      <c r="CD3">
        <v>5.6707795403589998</v>
      </c>
      <c r="CE3">
        <v>4.6461251890485871</v>
      </c>
      <c r="CF3">
        <v>8.5828616835413579E-3</v>
      </c>
      <c r="CG3">
        <v>1.8137850413194191E-2</v>
      </c>
      <c r="CH3">
        <v>1.1148303831335877E-2</v>
      </c>
      <c r="CI3">
        <v>7.8837702033405146E-3</v>
      </c>
      <c r="CJ3">
        <v>8.1602378252871224E-3</v>
      </c>
      <c r="CK3">
        <v>5.1105892516662997E-2</v>
      </c>
      <c r="CL3">
        <v>6.0967354494025211E-2</v>
      </c>
      <c r="CM3">
        <v>1.2982989025484191E-2</v>
      </c>
      <c r="CN3">
        <v>6.2485945311430827E-2</v>
      </c>
      <c r="CO3">
        <v>7.1041533371025648E-3</v>
      </c>
      <c r="CP3">
        <v>4.5590602922776141E-2</v>
      </c>
      <c r="CQ3">
        <v>1.4277309409493682E-2</v>
      </c>
      <c r="CR3">
        <v>2.9714602643959798E-2</v>
      </c>
      <c r="CS3">
        <v>9.1071148350221898E-3</v>
      </c>
      <c r="CT3">
        <v>6.417959063236435E-2</v>
      </c>
      <c r="CU3">
        <v>1.0004149154611021E-2</v>
      </c>
      <c r="CV3">
        <v>4.4417466337607417E-2</v>
      </c>
      <c r="CW3">
        <v>3.7227466935385617E-2</v>
      </c>
      <c r="CX3">
        <v>1.6273730206794255E-2</v>
      </c>
      <c r="CY3">
        <v>1.4074554454477722E-2</v>
      </c>
    </row>
    <row r="4" spans="1:103" x14ac:dyDescent="0.25">
      <c r="A4" s="35" t="s">
        <v>78</v>
      </c>
      <c r="B4" s="35">
        <v>523.85578063103617</v>
      </c>
      <c r="C4" s="35">
        <v>1853.3178522766962</v>
      </c>
      <c r="D4" s="36">
        <v>433.17035326741495</v>
      </c>
      <c r="E4" s="35">
        <v>1707.8523407020864</v>
      </c>
      <c r="F4" s="36">
        <v>2583.4751416761569</v>
      </c>
      <c r="G4" s="35">
        <v>240192.1202904002</v>
      </c>
      <c r="H4" s="35">
        <v>230.26473842094384</v>
      </c>
      <c r="I4" s="35">
        <v>216.09624853015737</v>
      </c>
      <c r="J4" s="35">
        <v>399727.96005706134</v>
      </c>
      <c r="K4" s="35">
        <v>390461.46580628539</v>
      </c>
      <c r="L4" s="35">
        <v>23.964033368778964</v>
      </c>
      <c r="M4" s="35">
        <v>84.014252188951446</v>
      </c>
      <c r="N4" s="35">
        <v>1458.6624215172728</v>
      </c>
      <c r="O4" s="35">
        <v>4776.1116144249727</v>
      </c>
      <c r="P4" s="35">
        <v>86.422043409579885</v>
      </c>
      <c r="Q4" s="35">
        <v>5.8348414605348037E-2</v>
      </c>
      <c r="R4" s="35">
        <v>375.26873943643596</v>
      </c>
      <c r="S4" s="35">
        <v>1149.5827505088562</v>
      </c>
      <c r="T4" s="35">
        <v>154.94775868552273</v>
      </c>
      <c r="U4" s="35">
        <v>662.9807141420506</v>
      </c>
      <c r="V4" s="35">
        <v>103.44398757420639</v>
      </c>
      <c r="W4" s="35">
        <v>27.120442321589518</v>
      </c>
      <c r="X4" s="35">
        <v>68.05404988585714</v>
      </c>
      <c r="Y4" s="35">
        <v>6.4307282216334611</v>
      </c>
      <c r="Z4" s="35">
        <v>27.879814388016541</v>
      </c>
      <c r="AA4" s="35">
        <v>3.4453431097873595</v>
      </c>
      <c r="AB4" s="35">
        <v>7.3056432582173825</v>
      </c>
      <c r="AC4" s="35">
        <v>0.61353894411625143</v>
      </c>
      <c r="AD4" s="35">
        <v>2.6642039194716505</v>
      </c>
      <c r="AE4" s="35">
        <v>0.3143071842208941</v>
      </c>
      <c r="AF4" s="35" t="s">
        <v>934</v>
      </c>
      <c r="AG4" s="35">
        <v>4.1703100376126949</v>
      </c>
      <c r="AH4" s="35">
        <v>2.8990373480647271</v>
      </c>
      <c r="AI4" s="35">
        <v>4.112809621280409E-2</v>
      </c>
      <c r="AJ4" s="29">
        <v>9.6738521709431424</v>
      </c>
      <c r="AK4" s="30">
        <v>74.140906415408224</v>
      </c>
      <c r="AL4" s="30">
        <v>19.940869830153815</v>
      </c>
      <c r="AM4" s="30">
        <v>240.03599957433414</v>
      </c>
      <c r="AN4" s="30">
        <v>159.32745855016609</v>
      </c>
      <c r="AO4" s="30">
        <v>5901.3906457413605</v>
      </c>
      <c r="AP4" s="30">
        <v>55.96694862408031</v>
      </c>
      <c r="AQ4" s="30">
        <v>68.282555142678802</v>
      </c>
      <c r="AR4" s="30">
        <v>10096.149165713929</v>
      </c>
      <c r="AS4" s="30">
        <v>9776.6964963497867</v>
      </c>
      <c r="AT4" s="30">
        <v>1.1735000462131724</v>
      </c>
      <c r="AU4" s="30">
        <v>1.2553821718605207</v>
      </c>
      <c r="AV4" s="30">
        <v>75.728041726642019</v>
      </c>
      <c r="AW4" s="30">
        <v>124.11716564311592</v>
      </c>
      <c r="AX4" s="30">
        <v>2.3370767600237241</v>
      </c>
      <c r="AY4" s="30">
        <v>1.5281709391065951E-2</v>
      </c>
      <c r="AZ4" s="30">
        <v>7.11438643133038</v>
      </c>
      <c r="BA4" s="30">
        <v>22.471171057142637</v>
      </c>
      <c r="BB4" s="30">
        <v>3.0306296746178929</v>
      </c>
      <c r="BC4" s="30">
        <v>12.342943483971242</v>
      </c>
      <c r="BD4" s="30">
        <v>2.0419915918565654</v>
      </c>
      <c r="BE4" s="30">
        <v>0.63207237818256867</v>
      </c>
      <c r="BF4" s="30">
        <v>1.7016507446959226</v>
      </c>
      <c r="BG4" s="30">
        <v>0.19117489732818499</v>
      </c>
      <c r="BH4" s="30">
        <v>0.79579003742553622</v>
      </c>
      <c r="BI4" s="30">
        <v>0.10866140807444641</v>
      </c>
      <c r="BJ4" s="30">
        <v>0.25936218533670063</v>
      </c>
      <c r="BK4" s="30">
        <v>3.1709191447823436E-2</v>
      </c>
      <c r="BL4" s="30">
        <v>0.15560900755091778</v>
      </c>
      <c r="BM4" s="30">
        <v>2.2004042222377583E-2</v>
      </c>
      <c r="BN4" s="30" t="s">
        <v>934</v>
      </c>
      <c r="BO4" s="30">
        <v>0.12314028490810047</v>
      </c>
      <c r="BP4" s="30">
        <v>0.16153338553621291</v>
      </c>
      <c r="BQ4" s="31">
        <v>1.1202369246992911E-2</v>
      </c>
      <c r="BR4">
        <v>0.91611616140293439</v>
      </c>
      <c r="BS4">
        <v>2.382142515183848E-2</v>
      </c>
      <c r="BT4">
        <v>0.29996034713327474</v>
      </c>
      <c r="BU4">
        <v>100.89218638169689</v>
      </c>
      <c r="BV4">
        <v>171.91566333675004</v>
      </c>
      <c r="BW4">
        <v>12.597273198492056</v>
      </c>
      <c r="BX4">
        <v>121.80176384664394</v>
      </c>
      <c r="BY4">
        <v>144.51926409677071</v>
      </c>
      <c r="BZ4">
        <v>65.464203073939444</v>
      </c>
      <c r="CA4">
        <v>32.773443718913718</v>
      </c>
      <c r="CB4">
        <v>0.55323545270183039</v>
      </c>
      <c r="CC4">
        <v>0.91405446241720878</v>
      </c>
      <c r="CD4">
        <v>5.7082850489396284</v>
      </c>
      <c r="CE4">
        <v>4.7173652376241044</v>
      </c>
      <c r="CF4">
        <v>6.766466156432999E-3</v>
      </c>
      <c r="CG4">
        <v>1.8212065302149093E-2</v>
      </c>
      <c r="CH4">
        <v>7.5383442077330103E-3</v>
      </c>
      <c r="CI4">
        <v>1.1760758872772972E-2</v>
      </c>
      <c r="CJ4">
        <v>8.1951596225148388E-3</v>
      </c>
      <c r="CK4">
        <v>5.1333671770590728E-2</v>
      </c>
      <c r="CL4">
        <v>4.8069627547031327E-2</v>
      </c>
      <c r="CM4">
        <v>2.5566797659681933E-2</v>
      </c>
      <c r="CN4">
        <v>0.10287542122863226</v>
      </c>
      <c r="CO4">
        <v>2.4211726286536288E-3</v>
      </c>
      <c r="CP4">
        <v>3.9281410555575005E-2</v>
      </c>
      <c r="CQ4">
        <v>1.2146008003258634E-2</v>
      </c>
      <c r="CR4">
        <v>4.257615587403938E-2</v>
      </c>
      <c r="CS4">
        <v>1.1926849594563459E-2</v>
      </c>
      <c r="CT4">
        <v>5.8853826034409813E-2</v>
      </c>
      <c r="CU4">
        <v>1.004759064126556E-2</v>
      </c>
      <c r="CV4">
        <v>3.8271148786268784E-2</v>
      </c>
      <c r="CW4">
        <v>2.61774633302688E-2</v>
      </c>
      <c r="CX4">
        <v>3.7304130249770978E-3</v>
      </c>
      <c r="CY4">
        <v>1.4136706049244942E-2</v>
      </c>
    </row>
    <row r="5" spans="1:103" x14ac:dyDescent="0.25">
      <c r="A5" s="37" t="s">
        <v>81</v>
      </c>
      <c r="B5">
        <v>1025.3796284574887</v>
      </c>
      <c r="C5">
        <v>97.911004899284535</v>
      </c>
      <c r="D5" t="s">
        <v>82</v>
      </c>
      <c r="E5" t="s">
        <v>83</v>
      </c>
      <c r="F5">
        <v>81.369987973275968</v>
      </c>
      <c r="G5">
        <v>237194.63967445842</v>
      </c>
      <c r="H5">
        <v>220.39612316509084</v>
      </c>
      <c r="I5">
        <v>229.63995659535505</v>
      </c>
      <c r="J5">
        <v>396940.65620542085</v>
      </c>
      <c r="K5">
        <v>392108.53585156676</v>
      </c>
      <c r="L5">
        <v>13.445697738225292</v>
      </c>
      <c r="M5">
        <v>124.10748342785143</v>
      </c>
      <c r="N5">
        <v>127.18701827702252</v>
      </c>
      <c r="O5">
        <v>5539.7202098466651</v>
      </c>
      <c r="P5">
        <v>86.731902474243611</v>
      </c>
      <c r="Q5">
        <v>0.35651618679078823</v>
      </c>
      <c r="R5">
        <v>461.72219338013696</v>
      </c>
      <c r="S5">
        <v>1315.2573332374677</v>
      </c>
      <c r="T5">
        <v>171.52337333510252</v>
      </c>
      <c r="U5">
        <v>737.01232195296018</v>
      </c>
      <c r="V5">
        <v>111.0242063930089</v>
      </c>
      <c r="W5">
        <v>27.7857172804874</v>
      </c>
      <c r="X5">
        <v>70.005424840457394</v>
      </c>
      <c r="Y5">
        <v>6.3293371225315145</v>
      </c>
      <c r="Z5">
        <v>26.964625213307759</v>
      </c>
      <c r="AA5">
        <v>3.5691715402113258</v>
      </c>
      <c r="AB5">
        <v>7.2844015438586167</v>
      </c>
      <c r="AC5">
        <v>0.68347671206162641</v>
      </c>
      <c r="AD5">
        <v>3.677744193062729</v>
      </c>
      <c r="AE5">
        <v>0.37421324111609716</v>
      </c>
      <c r="AF5" t="s">
        <v>84</v>
      </c>
      <c r="AG5">
        <v>6.4699957766655087</v>
      </c>
      <c r="AH5">
        <v>10.24308828431038</v>
      </c>
      <c r="AI5">
        <v>1.162842866752797</v>
      </c>
      <c r="AJ5" s="29">
        <v>14.93794289014691</v>
      </c>
      <c r="AK5" s="30">
        <v>1.5161701052715302</v>
      </c>
      <c r="AL5" s="30" t="s">
        <v>82</v>
      </c>
      <c r="AM5" s="30" t="s">
        <v>83</v>
      </c>
      <c r="AN5" s="30">
        <v>46.624335315193406</v>
      </c>
      <c r="AO5" s="30">
        <v>4719.1736114847408</v>
      </c>
      <c r="AP5" s="30">
        <v>27.107500810814415</v>
      </c>
      <c r="AQ5" s="30">
        <v>31.785617593120456</v>
      </c>
      <c r="AR5" s="30">
        <v>6986.3208007271433</v>
      </c>
      <c r="AS5" s="30">
        <v>6439.4518926095052</v>
      </c>
      <c r="AT5" s="30">
        <v>0.56473561896770796</v>
      </c>
      <c r="AU5" s="30">
        <v>2.3061324014642492</v>
      </c>
      <c r="AV5" s="30">
        <v>5.4257516056279771</v>
      </c>
      <c r="AW5" s="30">
        <v>113.01113137878984</v>
      </c>
      <c r="AX5" s="30">
        <v>1.5496042762060251</v>
      </c>
      <c r="AY5" s="30">
        <v>1.8886351630641573E-2</v>
      </c>
      <c r="AZ5" s="30">
        <v>6.7119262922107943</v>
      </c>
      <c r="BA5" s="30">
        <v>18.741688643478245</v>
      </c>
      <c r="BB5" s="30">
        <v>2.6310917324362237</v>
      </c>
      <c r="BC5" s="30">
        <v>11.844622955818656</v>
      </c>
      <c r="BD5" s="30">
        <v>2.0633831286063495</v>
      </c>
      <c r="BE5" s="30">
        <v>0.58736459174399214</v>
      </c>
      <c r="BF5" s="30">
        <v>1.3489964446173648</v>
      </c>
      <c r="BG5" s="30">
        <v>0.11754729773171499</v>
      </c>
      <c r="BH5" s="30">
        <v>0.52032759992214728</v>
      </c>
      <c r="BI5" s="30">
        <v>7.4932547811246225E-2</v>
      </c>
      <c r="BJ5" s="30">
        <v>0.15975565741054873</v>
      </c>
      <c r="BK5" s="30">
        <v>2.1376340426811469E-2</v>
      </c>
      <c r="BL5" s="30">
        <v>0.13393752333039538</v>
      </c>
      <c r="BM5" s="30">
        <v>1.733855869463078E-2</v>
      </c>
      <c r="BN5" s="30" t="s">
        <v>84</v>
      </c>
      <c r="BO5" s="30">
        <v>0.14286857936078087</v>
      </c>
      <c r="BP5" s="30">
        <v>0.14560893158684693</v>
      </c>
      <c r="BQ5" s="31">
        <v>3.0641644530438043E-2</v>
      </c>
      <c r="BR5">
        <v>0.42814867991962685</v>
      </c>
      <c r="BS5">
        <v>8.9942058570466089E-3</v>
      </c>
      <c r="BT5">
        <v>0.1453348125012153</v>
      </c>
      <c r="BU5">
        <v>47.722163180550289</v>
      </c>
      <c r="BV5">
        <v>81.36235674671731</v>
      </c>
      <c r="BW5">
        <v>6.0072141698642625</v>
      </c>
      <c r="BX5">
        <v>57.561903944880449</v>
      </c>
      <c r="BY5">
        <v>68.26277070205866</v>
      </c>
      <c r="BZ5">
        <v>33.273781908462936</v>
      </c>
      <c r="CA5">
        <v>15.498255472929612</v>
      </c>
      <c r="CB5">
        <v>0.28598343643304824</v>
      </c>
      <c r="CC5">
        <v>0.43289469788300289</v>
      </c>
      <c r="CD5">
        <v>2.6864291404630651</v>
      </c>
      <c r="CE5">
        <v>2.2188899644272206</v>
      </c>
      <c r="CF5">
        <v>1.1348057057304008E-3</v>
      </c>
      <c r="CG5">
        <v>2.3973754945710267E-3</v>
      </c>
      <c r="CH5">
        <v>5.9876713575358412E-3</v>
      </c>
      <c r="CI5">
        <v>6.2948529027398083E-3</v>
      </c>
      <c r="CJ5">
        <v>4.5709475009015083E-3</v>
      </c>
      <c r="CK5">
        <v>1.9390643871647899E-2</v>
      </c>
      <c r="CL5">
        <v>2.3127518456639361E-2</v>
      </c>
      <c r="CM5">
        <v>7.9766916396840706E-3</v>
      </c>
      <c r="CN5">
        <v>3.0102642617231598E-2</v>
      </c>
      <c r="CO5">
        <v>6.2050222745123522E-3</v>
      </c>
      <c r="CP5">
        <v>1.883989312351116E-2</v>
      </c>
      <c r="CQ5">
        <v>5.8102515083952927E-3</v>
      </c>
      <c r="CR5">
        <v>3.9301268697017003E-3</v>
      </c>
      <c r="CS5">
        <v>1.2042341898259523E-3</v>
      </c>
      <c r="CT5">
        <v>2.1649349947324686E-2</v>
      </c>
      <c r="CU5">
        <v>6.2668719763769925E-3</v>
      </c>
      <c r="CV5">
        <v>1.835561068346004E-2</v>
      </c>
      <c r="CW5">
        <v>9.8879776347158103E-3</v>
      </c>
      <c r="CX5">
        <v>8.7455753183599376E-3</v>
      </c>
      <c r="CY5">
        <v>6.7804742621372415E-3</v>
      </c>
    </row>
    <row r="6" spans="1:103" x14ac:dyDescent="0.25">
      <c r="A6" s="37" t="s">
        <v>85</v>
      </c>
      <c r="B6">
        <v>989.49858655495143</v>
      </c>
      <c r="C6">
        <v>92.085086085744365</v>
      </c>
      <c r="D6" t="s">
        <v>86</v>
      </c>
      <c r="E6" t="s">
        <v>87</v>
      </c>
      <c r="F6">
        <v>139.37629560738466</v>
      </c>
      <c r="G6">
        <v>226482.63704598867</v>
      </c>
      <c r="H6">
        <v>193.6877646013171</v>
      </c>
      <c r="I6">
        <v>214.27468494531331</v>
      </c>
      <c r="J6">
        <v>394510.69900142658</v>
      </c>
      <c r="K6">
        <v>392548.62765800249</v>
      </c>
      <c r="L6">
        <v>12.284510875411986</v>
      </c>
      <c r="M6">
        <v>116.60748807068892</v>
      </c>
      <c r="N6">
        <v>112.02587791678761</v>
      </c>
      <c r="O6">
        <v>5097.524241460701</v>
      </c>
      <c r="P6">
        <v>85.868654528751307</v>
      </c>
      <c r="Q6">
        <v>0.27501299365330112</v>
      </c>
      <c r="R6">
        <v>471.07007754607463</v>
      </c>
      <c r="S6">
        <v>1389.4573365869999</v>
      </c>
      <c r="T6">
        <v>178.47666046043565</v>
      </c>
      <c r="U6">
        <v>762.84587647900457</v>
      </c>
      <c r="V6">
        <v>114.10106235517898</v>
      </c>
      <c r="W6">
        <v>27.941893356890098</v>
      </c>
      <c r="X6">
        <v>70.421709464272126</v>
      </c>
      <c r="Y6">
        <v>6.4486943788780193</v>
      </c>
      <c r="Z6">
        <v>28.18094339340001</v>
      </c>
      <c r="AA6">
        <v>3.6477141195831275</v>
      </c>
      <c r="AB6">
        <v>7.7554476175727451</v>
      </c>
      <c r="AC6">
        <v>0.71351358569652912</v>
      </c>
      <c r="AD6">
        <v>3.5728885673240551</v>
      </c>
      <c r="AE6">
        <v>0.36875669311167392</v>
      </c>
      <c r="AF6" t="s">
        <v>88</v>
      </c>
      <c r="AG6">
        <v>5.722334765297294</v>
      </c>
      <c r="AH6">
        <v>6.7624436809189357</v>
      </c>
      <c r="AI6">
        <v>0.67744754837986842</v>
      </c>
      <c r="AJ6" s="29">
        <v>12.512318133893205</v>
      </c>
      <c r="AK6" s="30">
        <v>1.8703753618758394</v>
      </c>
      <c r="AL6" s="30" t="s">
        <v>86</v>
      </c>
      <c r="AM6" s="30" t="s">
        <v>87</v>
      </c>
      <c r="AN6" s="30">
        <v>40.590047232741505</v>
      </c>
      <c r="AO6" s="30">
        <v>3688.2604812306772</v>
      </c>
      <c r="AP6" s="30">
        <v>27.939597207117089</v>
      </c>
      <c r="AQ6" s="30">
        <v>29.50977323743205</v>
      </c>
      <c r="AR6" s="30">
        <v>5414.275864576538</v>
      </c>
      <c r="AS6" s="30">
        <v>5626.4476771403688</v>
      </c>
      <c r="AT6" s="30">
        <v>0.51759871042670758</v>
      </c>
      <c r="AU6" s="30">
        <v>1.355410182916327</v>
      </c>
      <c r="AV6" s="30">
        <v>5.6945556895820229</v>
      </c>
      <c r="AW6" s="30">
        <v>72.332468387847044</v>
      </c>
      <c r="AX6" s="30">
        <v>1.2611936344534287</v>
      </c>
      <c r="AY6" s="30">
        <v>1.9558640572525123E-2</v>
      </c>
      <c r="AZ6" s="30">
        <v>5.7381310500497742</v>
      </c>
      <c r="BA6" s="30">
        <v>18.462896125811422</v>
      </c>
      <c r="BB6" s="30">
        <v>2.694185987940994</v>
      </c>
      <c r="BC6" s="30">
        <v>13.636418780720161</v>
      </c>
      <c r="BD6" s="30">
        <v>2.235618355170566</v>
      </c>
      <c r="BE6" s="30">
        <v>0.51262338758613313</v>
      </c>
      <c r="BF6" s="30">
        <v>1.2338780028635119</v>
      </c>
      <c r="BG6" s="30">
        <v>0.11237303738825456</v>
      </c>
      <c r="BH6" s="30">
        <v>0.46531936668924084</v>
      </c>
      <c r="BI6" s="30">
        <v>6.6254912767939989E-2</v>
      </c>
      <c r="BJ6" s="30">
        <v>0.14088000065836256</v>
      </c>
      <c r="BK6" s="30">
        <v>2.1387033133645515E-2</v>
      </c>
      <c r="BL6" s="30">
        <v>0.1138376848512562</v>
      </c>
      <c r="BM6" s="30">
        <v>1.5611300280257598E-2</v>
      </c>
      <c r="BN6" s="30" t="s">
        <v>88</v>
      </c>
      <c r="BO6" s="30">
        <v>8.9248038987853551E-2</v>
      </c>
      <c r="BP6" s="30">
        <v>0.21776272243898936</v>
      </c>
      <c r="BQ6" s="31">
        <v>3.5669224406707015E-2</v>
      </c>
      <c r="BR6">
        <v>0.4013265493691045</v>
      </c>
      <c r="BS6">
        <v>2.8117651366584935E-3</v>
      </c>
      <c r="BT6">
        <v>0.12691799720682145</v>
      </c>
      <c r="BU6">
        <v>44.958520886170383</v>
      </c>
      <c r="BV6">
        <v>76.332174267163978</v>
      </c>
      <c r="BW6">
        <v>5.6253245636224776</v>
      </c>
      <c r="BX6">
        <v>54.484628626757306</v>
      </c>
      <c r="BY6">
        <v>64.284565652505293</v>
      </c>
      <c r="BZ6">
        <v>29.084463657829112</v>
      </c>
      <c r="CA6">
        <v>14.644291334128123</v>
      </c>
      <c r="CB6">
        <v>0.31801141357529117</v>
      </c>
      <c r="CC6">
        <v>0.4051035340503148</v>
      </c>
      <c r="CD6">
        <v>2.5275931613682077</v>
      </c>
      <c r="CE6">
        <v>2.104002249203841</v>
      </c>
      <c r="CF6">
        <v>4.5104346367089527E-3</v>
      </c>
      <c r="CG6">
        <v>6.4090155715505713E-3</v>
      </c>
      <c r="CH6">
        <v>5.624512673658255E-3</v>
      </c>
      <c r="CI6">
        <v>3.5522961551366266E-3</v>
      </c>
      <c r="CJ6">
        <v>3.6793333642990982E-3</v>
      </c>
      <c r="CK6">
        <v>3.0093992067921866E-2</v>
      </c>
      <c r="CL6">
        <v>2.7495877813362754E-2</v>
      </c>
      <c r="CM6">
        <v>7.4686642222923077E-3</v>
      </c>
      <c r="CN6">
        <v>2.2102343702604194E-2</v>
      </c>
      <c r="CO6">
        <v>5.8371441966900252E-3</v>
      </c>
      <c r="CP6">
        <v>1.3832111838732954E-2</v>
      </c>
      <c r="CQ6">
        <v>4.8764556278309626E-3</v>
      </c>
      <c r="CR6">
        <v>3.5261670567793011E-3</v>
      </c>
      <c r="CS6">
        <v>3.2201686414662645E-3</v>
      </c>
      <c r="CT6">
        <v>2.3631163872689157E-2</v>
      </c>
      <c r="CU6">
        <v>6.4438039471064962E-3</v>
      </c>
      <c r="CV6">
        <v>1.3476787169281941E-2</v>
      </c>
      <c r="CW6">
        <v>1.5345553639099521E-2</v>
      </c>
      <c r="CX6">
        <v>9.692859024790763E-3</v>
      </c>
      <c r="CY6">
        <v>8.2867774688007243E-3</v>
      </c>
    </row>
    <row r="7" spans="1:103" x14ac:dyDescent="0.25">
      <c r="A7" s="37" t="s">
        <v>89</v>
      </c>
      <c r="B7">
        <v>653.00956600090831</v>
      </c>
      <c r="C7">
        <v>44.250896899817825</v>
      </c>
      <c r="D7" t="s">
        <v>90</v>
      </c>
      <c r="E7" t="s">
        <v>91</v>
      </c>
      <c r="F7" t="s">
        <v>92</v>
      </c>
      <c r="G7">
        <v>230309.18561712757</v>
      </c>
      <c r="H7">
        <v>255.94416948880487</v>
      </c>
      <c r="I7">
        <v>328.52865741690567</v>
      </c>
      <c r="J7">
        <v>391723.39514978603</v>
      </c>
      <c r="K7">
        <v>384891.59439563187</v>
      </c>
      <c r="L7">
        <v>13.550985864723566</v>
      </c>
      <c r="M7">
        <v>95.877580980905776</v>
      </c>
      <c r="N7">
        <v>40.067978306493153</v>
      </c>
      <c r="O7">
        <v>4884.0923958986441</v>
      </c>
      <c r="P7">
        <v>82.850000114192838</v>
      </c>
      <c r="Q7">
        <v>2.3101335822017531E-2</v>
      </c>
      <c r="R7">
        <v>439.69021653598037</v>
      </c>
      <c r="S7">
        <v>1263.411408424608</v>
      </c>
      <c r="T7">
        <v>166.08876495744974</v>
      </c>
      <c r="U7">
        <v>695.46151236987612</v>
      </c>
      <c r="V7">
        <v>104.23410669628274</v>
      </c>
      <c r="W7">
        <v>26.813122337164497</v>
      </c>
      <c r="X7">
        <v>70.176398069223183</v>
      </c>
      <c r="Y7">
        <v>6.4200625383165075</v>
      </c>
      <c r="Z7">
        <v>27.713657754248434</v>
      </c>
      <c r="AA7">
        <v>3.3263455870644774</v>
      </c>
      <c r="AB7">
        <v>6.6122384951261397</v>
      </c>
      <c r="AC7">
        <v>0.55364800171924433</v>
      </c>
      <c r="AD7">
        <v>3.0454263821948122</v>
      </c>
      <c r="AE7">
        <v>0.28754921995737698</v>
      </c>
      <c r="AF7" t="s">
        <v>93</v>
      </c>
      <c r="AG7">
        <v>4.6146637519134792</v>
      </c>
      <c r="AH7">
        <v>2.3400580715041563</v>
      </c>
      <c r="AI7">
        <v>3.4680571282940477E-2</v>
      </c>
      <c r="AJ7" s="29">
        <v>9.6110579957812199</v>
      </c>
      <c r="AK7" s="30">
        <v>0.71786349017011042</v>
      </c>
      <c r="AL7" s="30" t="s">
        <v>90</v>
      </c>
      <c r="AM7" s="30" t="s">
        <v>91</v>
      </c>
      <c r="AN7" s="30" t="s">
        <v>92</v>
      </c>
      <c r="AO7" s="30">
        <v>2949.5185223016879</v>
      </c>
      <c r="AP7" s="30">
        <v>76.49124898135031</v>
      </c>
      <c r="AQ7" s="30">
        <v>88.306072019357202</v>
      </c>
      <c r="AR7" s="30">
        <v>4942.7978430256435</v>
      </c>
      <c r="AS7" s="30">
        <v>5196.517644497897</v>
      </c>
      <c r="AT7" s="30">
        <v>0.75015781779753188</v>
      </c>
      <c r="AU7" s="30">
        <v>1.4603403351818394</v>
      </c>
      <c r="AV7" s="30">
        <v>11.087395234667555</v>
      </c>
      <c r="AW7" s="30">
        <v>67.410055053009572</v>
      </c>
      <c r="AX7" s="30">
        <v>1.2090716285989038</v>
      </c>
      <c r="AY7" s="30">
        <v>8.3313540293640242E-3</v>
      </c>
      <c r="AZ7" s="30">
        <v>6.4645646100749943</v>
      </c>
      <c r="BA7" s="30">
        <v>16.926195691022187</v>
      </c>
      <c r="BB7" s="30">
        <v>2.2250494399405176</v>
      </c>
      <c r="BC7" s="30">
        <v>9.8699862029933882</v>
      </c>
      <c r="BD7" s="30">
        <v>1.74085771150982</v>
      </c>
      <c r="BE7" s="30">
        <v>0.51353703982182386</v>
      </c>
      <c r="BF7" s="30">
        <v>1.4140293227173406</v>
      </c>
      <c r="BG7" s="30">
        <v>0.14022055524412527</v>
      </c>
      <c r="BH7" s="30">
        <v>0.67753518612319452</v>
      </c>
      <c r="BI7" s="30">
        <v>0.11418466351296543</v>
      </c>
      <c r="BJ7" s="30">
        <v>0.18053459637028318</v>
      </c>
      <c r="BK7" s="30">
        <v>3.4688541939020968E-2</v>
      </c>
      <c r="BL7" s="30">
        <v>0.17271568496030165</v>
      </c>
      <c r="BM7" s="30">
        <v>2.4758522603292601E-2</v>
      </c>
      <c r="BN7" s="30" t="s">
        <v>93</v>
      </c>
      <c r="BO7" s="30">
        <v>0.18145103730196402</v>
      </c>
      <c r="BP7" s="30">
        <v>0.12576675018183442</v>
      </c>
      <c r="BQ7" s="31">
        <v>1.1501048992510947E-2</v>
      </c>
      <c r="BR7">
        <v>1.1776184678446064</v>
      </c>
      <c r="BS7">
        <v>2.7790942549060213E-2</v>
      </c>
      <c r="BT7">
        <v>0.39515280381694762</v>
      </c>
      <c r="BU7">
        <v>129.84302257108243</v>
      </c>
      <c r="BV7">
        <v>220.71276733250275</v>
      </c>
      <c r="BW7">
        <v>16.313722164326926</v>
      </c>
      <c r="BX7">
        <v>158.20521717594281</v>
      </c>
      <c r="BY7">
        <v>185.20236189683291</v>
      </c>
      <c r="BZ7">
        <v>84.045267067515354</v>
      </c>
      <c r="CA7">
        <v>42.330090733069689</v>
      </c>
      <c r="CB7">
        <v>0.81820017032385461</v>
      </c>
      <c r="CC7">
        <v>1.177984538115217</v>
      </c>
      <c r="CD7">
        <v>7.2906697998133341</v>
      </c>
      <c r="CE7">
        <v>6.0358783634438282</v>
      </c>
      <c r="CF7">
        <v>4.2353081650603969E-3</v>
      </c>
      <c r="CG7">
        <v>8.9435171539524998E-3</v>
      </c>
      <c r="CH7">
        <v>1.769522807939811E-2</v>
      </c>
      <c r="CI7">
        <v>1.86017698273926E-2</v>
      </c>
      <c r="CJ7">
        <v>4.0272720933033756E-3</v>
      </c>
      <c r="CK7">
        <v>5.9988542003063861E-2</v>
      </c>
      <c r="CL7">
        <v>3.0099368891431551E-2</v>
      </c>
      <c r="CM7">
        <v>2.7669035463885022E-2</v>
      </c>
      <c r="CN7">
        <v>3.0857675990573145E-2</v>
      </c>
      <c r="CO7">
        <v>1.5140829923964391E-2</v>
      </c>
      <c r="CP7">
        <v>5.6898467046164497E-2</v>
      </c>
      <c r="CQ7">
        <v>1.5500509434101873E-2</v>
      </c>
      <c r="CR7">
        <v>1.4674813140720593E-2</v>
      </c>
      <c r="CS7">
        <v>1.5211294918600422E-2</v>
      </c>
      <c r="CT7">
        <v>7.5119604111150956E-2</v>
      </c>
      <c r="CU7">
        <v>1.6712949818277936E-2</v>
      </c>
      <c r="CV7">
        <v>4.4711202088189773E-2</v>
      </c>
      <c r="CW7">
        <v>3.7926882537588774E-2</v>
      </c>
      <c r="CX7">
        <v>2.0308927250787881E-2</v>
      </c>
      <c r="CY7">
        <v>2.0480405635952621E-2</v>
      </c>
    </row>
    <row r="8" spans="1:103" x14ac:dyDescent="0.25">
      <c r="A8" s="35" t="s">
        <v>94</v>
      </c>
      <c r="B8" s="35">
        <v>958.33291175856459</v>
      </c>
      <c r="C8" s="35">
        <v>435.33870585516303</v>
      </c>
      <c r="D8" s="36">
        <v>95.381919992909005</v>
      </c>
      <c r="E8" s="35" t="s">
        <v>935</v>
      </c>
      <c r="F8" s="35">
        <v>674.93725152234299</v>
      </c>
      <c r="G8" s="35">
        <v>238603.07634822276</v>
      </c>
      <c r="H8" s="35">
        <v>170.45549160501582</v>
      </c>
      <c r="I8" s="35">
        <v>284.08753915782955</v>
      </c>
      <c r="J8" s="35">
        <v>397726.81883024256</v>
      </c>
      <c r="K8" s="35">
        <v>382508.84444858972</v>
      </c>
      <c r="L8" s="35">
        <v>14.681208389798272</v>
      </c>
      <c r="M8" s="35">
        <v>105.40664111714469</v>
      </c>
      <c r="N8" s="35">
        <v>722.82870786767876</v>
      </c>
      <c r="O8" s="35">
        <v>5842.9616453442786</v>
      </c>
      <c r="P8" s="35">
        <v>92.227239140430598</v>
      </c>
      <c r="Q8" s="35">
        <v>0.45272014490397205</v>
      </c>
      <c r="R8" s="35">
        <v>462.0748337082378</v>
      </c>
      <c r="S8" s="35">
        <v>1247.6023450469195</v>
      </c>
      <c r="T8" s="35">
        <v>160.46170038665295</v>
      </c>
      <c r="U8" s="35">
        <v>697.56286995906737</v>
      </c>
      <c r="V8" s="35">
        <v>107.88253317393794</v>
      </c>
      <c r="W8" s="35">
        <v>27.34312216711173</v>
      </c>
      <c r="X8" s="35">
        <v>73.205820567163428</v>
      </c>
      <c r="Y8" s="35">
        <v>6.6762325576220283</v>
      </c>
      <c r="Z8" s="35">
        <v>28.266260707003859</v>
      </c>
      <c r="AA8" s="35">
        <v>3.7043531079160879</v>
      </c>
      <c r="AB8" s="35">
        <v>7.266646704345499</v>
      </c>
      <c r="AC8" s="35">
        <v>0.65053442600233236</v>
      </c>
      <c r="AD8" s="35">
        <v>3.2458121101150854</v>
      </c>
      <c r="AE8" s="35">
        <v>0.38568888519628142</v>
      </c>
      <c r="AF8" s="35" t="s">
        <v>936</v>
      </c>
      <c r="AG8" s="35">
        <v>5.4731981800463743</v>
      </c>
      <c r="AH8" s="35">
        <v>6.2923168951780664</v>
      </c>
      <c r="AI8" s="35">
        <v>0.67235725038502814</v>
      </c>
      <c r="AJ8" s="29">
        <v>10.701622770557698</v>
      </c>
      <c r="AK8" s="30">
        <v>19.585177350859102</v>
      </c>
      <c r="AL8" s="30">
        <v>7.7927354249688534</v>
      </c>
      <c r="AM8" s="30" t="s">
        <v>935</v>
      </c>
      <c r="AN8" s="30">
        <v>97.457872939181883</v>
      </c>
      <c r="AO8" s="30">
        <v>5529.2726347187709</v>
      </c>
      <c r="AP8" s="30">
        <v>50.723030655330874</v>
      </c>
      <c r="AQ8" s="30">
        <v>70.033015953029732</v>
      </c>
      <c r="AR8" s="30">
        <v>9668.8967074264438</v>
      </c>
      <c r="AS8" s="30">
        <v>8556.6238558225596</v>
      </c>
      <c r="AT8" s="30">
        <v>0.87753269228955122</v>
      </c>
      <c r="AU8" s="30">
        <v>1.2583167308682357</v>
      </c>
      <c r="AV8" s="30">
        <v>47.038072384012388</v>
      </c>
      <c r="AW8" s="30">
        <v>101.51860488602297</v>
      </c>
      <c r="AX8" s="30">
        <v>2.0315149907254577</v>
      </c>
      <c r="AY8" s="30">
        <v>3.5714772803295297E-2</v>
      </c>
      <c r="AZ8" s="30">
        <v>9.285592862884231</v>
      </c>
      <c r="BA8" s="30">
        <v>24.089645803448061</v>
      </c>
      <c r="BB8" s="30">
        <v>2.9996215942246329</v>
      </c>
      <c r="BC8" s="30">
        <v>12.60856262937398</v>
      </c>
      <c r="BD8" s="30">
        <v>2.1052962966807662</v>
      </c>
      <c r="BE8" s="30">
        <v>0.53445621916377206</v>
      </c>
      <c r="BF8" s="30">
        <v>1.6618875380041136</v>
      </c>
      <c r="BG8" s="30">
        <v>0.19282978267076956</v>
      </c>
      <c r="BH8" s="30">
        <v>0.75204635878350179</v>
      </c>
      <c r="BI8" s="30">
        <v>0.1046003610656011</v>
      </c>
      <c r="BJ8" s="30">
        <v>0.23230508423429835</v>
      </c>
      <c r="BK8" s="30">
        <v>2.9464116400086032E-2</v>
      </c>
      <c r="BL8" s="30">
        <v>0.13781371595263237</v>
      </c>
      <c r="BM8" s="30">
        <v>2.2930596780224004E-2</v>
      </c>
      <c r="BN8" s="30" t="s">
        <v>936</v>
      </c>
      <c r="BO8" s="30">
        <v>0.17460395476878962</v>
      </c>
      <c r="BP8" s="30">
        <v>0.15093985582720215</v>
      </c>
      <c r="BQ8" s="31">
        <v>3.4265848803870076E-2</v>
      </c>
      <c r="BR8">
        <v>0.86160352313024002</v>
      </c>
      <c r="BS8">
        <v>2.6261013341185226E-2</v>
      </c>
      <c r="BT8">
        <v>0.28584873804726713</v>
      </c>
      <c r="BU8">
        <v>95.724863621198168</v>
      </c>
      <c r="BV8">
        <v>162.07406887356251</v>
      </c>
      <c r="BW8">
        <v>11.8824366612546</v>
      </c>
      <c r="BX8">
        <v>115.06824506698032</v>
      </c>
      <c r="BY8">
        <v>137.33774577387743</v>
      </c>
      <c r="BZ8">
        <v>63.69201447306358</v>
      </c>
      <c r="CA8">
        <v>30.949040100533981</v>
      </c>
      <c r="CB8">
        <v>0.63247183120007355</v>
      </c>
      <c r="CC8">
        <v>0.87290406608750704</v>
      </c>
      <c r="CD8">
        <v>5.3796911370983729</v>
      </c>
      <c r="CE8">
        <v>4.4701606663832161</v>
      </c>
      <c r="CF8">
        <v>2.1382066671888559E-3</v>
      </c>
      <c r="CG8">
        <v>1.3504603950307186E-2</v>
      </c>
      <c r="CH8">
        <v>1.18592487657999E-2</v>
      </c>
      <c r="CI8">
        <v>9.5477423076596353E-3</v>
      </c>
      <c r="CJ8">
        <v>1.0132413126787476E-2</v>
      </c>
      <c r="CK8">
        <v>4.8654434543447186E-2</v>
      </c>
      <c r="CL8">
        <v>5.8005446477314405E-2</v>
      </c>
      <c r="CM8">
        <v>1.2351709270305999E-2</v>
      </c>
      <c r="CN8">
        <v>7.7651755512395393E-2</v>
      </c>
      <c r="CO8">
        <v>6.759092928741375E-3</v>
      </c>
      <c r="CP8">
        <v>3.721398354181947E-2</v>
      </c>
      <c r="CQ8">
        <v>6.9203395976795016E-3</v>
      </c>
      <c r="CR8">
        <v>3.692899832533373E-2</v>
      </c>
      <c r="CS8">
        <v>6.7895155138195194E-3</v>
      </c>
      <c r="CT8">
        <v>4.2788733952088091E-2</v>
      </c>
      <c r="CU8">
        <v>1.2426822114851825E-2</v>
      </c>
      <c r="CV8">
        <v>5.5848565378080174E-2</v>
      </c>
      <c r="CW8">
        <v>3.821072165106399E-2</v>
      </c>
      <c r="CX8">
        <v>1.897923091716824E-2</v>
      </c>
      <c r="CY8">
        <v>1.0500420401894686E-2</v>
      </c>
    </row>
    <row r="9" spans="1:103" x14ac:dyDescent="0.25">
      <c r="A9" s="35" t="s">
        <v>95</v>
      </c>
      <c r="B9" s="35">
        <v>708.69096852721066</v>
      </c>
      <c r="C9" s="35">
        <v>754.48311425291422</v>
      </c>
      <c r="D9" s="36">
        <v>164.96535791497629</v>
      </c>
      <c r="E9" s="35">
        <v>301.64084380335896</v>
      </c>
      <c r="F9" s="35">
        <v>828.53875539643457</v>
      </c>
      <c r="G9" s="35">
        <v>226612.28484644354</v>
      </c>
      <c r="H9" s="35">
        <v>124.58313627647603</v>
      </c>
      <c r="I9" s="35">
        <v>203.66148150266125</v>
      </c>
      <c r="J9" s="35">
        <v>399870.89871611987</v>
      </c>
      <c r="K9" s="35">
        <v>380740.06288935029</v>
      </c>
      <c r="L9" s="35">
        <v>10.85549706750759</v>
      </c>
      <c r="M9" s="35">
        <v>96.034650441307178</v>
      </c>
      <c r="N9" s="35">
        <v>612.78628130000004</v>
      </c>
      <c r="O9" s="35">
        <v>5078.4816925392233</v>
      </c>
      <c r="P9" s="35">
        <v>85.700333570759668</v>
      </c>
      <c r="Q9" s="35">
        <v>0.12321336514059396</v>
      </c>
      <c r="R9" s="35">
        <v>440.55166430203462</v>
      </c>
      <c r="S9" s="35">
        <v>1257.8652459555594</v>
      </c>
      <c r="T9" s="35">
        <v>160.31016007695618</v>
      </c>
      <c r="U9" s="35">
        <v>687.43643563447552</v>
      </c>
      <c r="V9" s="35">
        <v>103.7141380126141</v>
      </c>
      <c r="W9" s="35">
        <v>26.108150591123909</v>
      </c>
      <c r="X9" s="35">
        <v>70.008549231806555</v>
      </c>
      <c r="Y9" s="35">
        <v>6.553042875845617</v>
      </c>
      <c r="Z9" s="35">
        <v>27.936879025775895</v>
      </c>
      <c r="AA9" s="35">
        <v>3.6389934973292979</v>
      </c>
      <c r="AB9" s="35">
        <v>7.3834742279244017</v>
      </c>
      <c r="AC9" s="35">
        <v>0.64642838888627363</v>
      </c>
      <c r="AD9" s="35">
        <v>3.1302104255298042</v>
      </c>
      <c r="AE9" s="35">
        <v>0.32888825703885072</v>
      </c>
      <c r="AF9" s="35" t="s">
        <v>937</v>
      </c>
      <c r="AG9" s="35">
        <v>5.1818903593564629</v>
      </c>
      <c r="AH9" s="35">
        <v>5.3780787345531698</v>
      </c>
      <c r="AI9" s="35">
        <v>0.28653173132163301</v>
      </c>
      <c r="AJ9" s="29">
        <v>11.292173097145877</v>
      </c>
      <c r="AK9" s="30">
        <v>57.352888556621494</v>
      </c>
      <c r="AL9" s="30">
        <v>13.517564568891146</v>
      </c>
      <c r="AM9" s="30">
        <v>117.06169865498617</v>
      </c>
      <c r="AN9" s="30">
        <v>95.972704518897629</v>
      </c>
      <c r="AO9" s="30">
        <v>3127.6270623346418</v>
      </c>
      <c r="AP9" s="30">
        <v>24.556760707369786</v>
      </c>
      <c r="AQ9" s="30">
        <v>30.378485695517725</v>
      </c>
      <c r="AR9" s="30">
        <v>7127.8361753798663</v>
      </c>
      <c r="AS9" s="30">
        <v>6690.2965345739831</v>
      </c>
      <c r="AT9" s="30">
        <v>0.41336776297801042</v>
      </c>
      <c r="AU9" s="30">
        <v>1.6954948506060532</v>
      </c>
      <c r="AV9" s="30">
        <v>48.269533586403263</v>
      </c>
      <c r="AW9" s="30">
        <v>72.299783116997432</v>
      </c>
      <c r="AX9" s="30">
        <v>1.2022200618626002</v>
      </c>
      <c r="AY9" s="30">
        <v>1.1479800962618162E-2</v>
      </c>
      <c r="AZ9" s="30">
        <v>8.1759782560898255</v>
      </c>
      <c r="BA9" s="30">
        <v>23.54413783559659</v>
      </c>
      <c r="BB9" s="30">
        <v>2.7091083201127386</v>
      </c>
      <c r="BC9" s="30">
        <v>12.001346718460558</v>
      </c>
      <c r="BD9" s="30">
        <v>1.7946063107619907</v>
      </c>
      <c r="BE9" s="30">
        <v>0.39212616560929064</v>
      </c>
      <c r="BF9" s="30">
        <v>1.0104381258522401</v>
      </c>
      <c r="BG9" s="30">
        <v>0.10853563614355388</v>
      </c>
      <c r="BH9" s="30">
        <v>0.5245188592170219</v>
      </c>
      <c r="BI9" s="30">
        <v>7.6844276108805537E-2</v>
      </c>
      <c r="BJ9" s="30">
        <v>0.16373596879705951</v>
      </c>
      <c r="BK9" s="30">
        <v>2.1206383762617853E-2</v>
      </c>
      <c r="BL9" s="30">
        <v>0.10621519523742354</v>
      </c>
      <c r="BM9" s="30">
        <v>1.3977275151081301E-2</v>
      </c>
      <c r="BN9" s="30" t="s">
        <v>937</v>
      </c>
      <c r="BO9" s="30">
        <v>0.12410582666084423</v>
      </c>
      <c r="BP9" s="30">
        <v>0.10458368022464688</v>
      </c>
      <c r="BQ9" s="31">
        <v>1.6134291350872011E-2</v>
      </c>
      <c r="BR9">
        <v>0.39792184655254592</v>
      </c>
      <c r="BS9">
        <v>1.3539967410456884E-2</v>
      </c>
      <c r="BT9">
        <v>0.12462109750890268</v>
      </c>
      <c r="BU9">
        <v>44.187582045073555</v>
      </c>
      <c r="BV9">
        <v>75.035637669628045</v>
      </c>
      <c r="BW9">
        <v>5.4169172927767679</v>
      </c>
      <c r="BX9">
        <v>53.171204883966332</v>
      </c>
      <c r="BY9">
        <v>63.814975230285206</v>
      </c>
      <c r="BZ9">
        <v>28.269466574259653</v>
      </c>
      <c r="CA9">
        <v>14.242038771216679</v>
      </c>
      <c r="CB9">
        <v>0.28387095344260771</v>
      </c>
      <c r="CC9">
        <v>0.40305708511574012</v>
      </c>
      <c r="CD9">
        <v>2.4884445487210676</v>
      </c>
      <c r="CE9">
        <v>2.0527192118365165</v>
      </c>
      <c r="CF9">
        <v>4.9073002455283119E-3</v>
      </c>
      <c r="CG9">
        <v>6.2433196982553665E-3</v>
      </c>
      <c r="CH9">
        <v>4.1896847034635226E-3</v>
      </c>
      <c r="CI9">
        <v>4.403999628243312E-3</v>
      </c>
      <c r="CJ9">
        <v>4.666631172370153E-3</v>
      </c>
      <c r="CK9">
        <v>6.0159042383143404E-3</v>
      </c>
      <c r="CL9">
        <v>3.1172523218540235E-2</v>
      </c>
      <c r="CM9">
        <v>8.4688422203529658E-3</v>
      </c>
      <c r="CN9">
        <v>3.912501351087154E-2</v>
      </c>
      <c r="CO9">
        <v>5.1863876625100657E-3</v>
      </c>
      <c r="CP9">
        <v>1.71737735911013E-2</v>
      </c>
      <c r="CQ9">
        <v>6.2588781742249572E-3</v>
      </c>
      <c r="CR9">
        <v>1.0254376038057912E-2</v>
      </c>
      <c r="CS9">
        <v>6.138977235551563E-3</v>
      </c>
      <c r="CT9">
        <v>2.815357080715097E-2</v>
      </c>
      <c r="CU9">
        <v>5.1146693159641399E-3</v>
      </c>
      <c r="CV9">
        <v>1.9486952714340196E-2</v>
      </c>
      <c r="CW9">
        <v>1.3333699053667127E-2</v>
      </c>
      <c r="CX9">
        <v>6.1296563505885355E-3</v>
      </c>
      <c r="CY9">
        <v>1.0124115228807466E-2</v>
      </c>
    </row>
    <row r="10" spans="1:103" x14ac:dyDescent="0.25">
      <c r="A10" s="37" t="s">
        <v>96</v>
      </c>
      <c r="B10">
        <v>1346.1277828195359</v>
      </c>
      <c r="C10">
        <v>154.54056647401978</v>
      </c>
      <c r="D10" t="s">
        <v>98</v>
      </c>
      <c r="E10" t="s">
        <v>99</v>
      </c>
      <c r="F10">
        <v>140.29306470735236</v>
      </c>
      <c r="G10">
        <v>239865.19681108929</v>
      </c>
      <c r="H10">
        <v>219.47847143090556</v>
      </c>
      <c r="I10">
        <v>199.68214756082648</v>
      </c>
      <c r="J10">
        <v>394081.88302425109</v>
      </c>
      <c r="K10">
        <v>374896.11105071317</v>
      </c>
      <c r="L10">
        <v>12.293241153944198</v>
      </c>
      <c r="M10">
        <v>149.2191971768008</v>
      </c>
      <c r="N10">
        <v>202.74731267611983</v>
      </c>
      <c r="O10">
        <v>5756.5735606312455</v>
      </c>
      <c r="P10">
        <v>97.85316594264917</v>
      </c>
      <c r="Q10">
        <v>0.72429079317807366</v>
      </c>
      <c r="R10">
        <v>515.50041093197819</v>
      </c>
      <c r="S10">
        <v>1429.3049730368125</v>
      </c>
      <c r="T10">
        <v>174.47802504483766</v>
      </c>
      <c r="U10">
        <v>742.61146664004309</v>
      </c>
      <c r="V10">
        <v>114.92915781410441</v>
      </c>
      <c r="W10">
        <v>29.262498093714083</v>
      </c>
      <c r="X10">
        <v>77.092403463082519</v>
      </c>
      <c r="Y10">
        <v>7.3108935039534435</v>
      </c>
      <c r="Z10">
        <v>30.869248110115642</v>
      </c>
      <c r="AA10">
        <v>3.8741398039832751</v>
      </c>
      <c r="AB10">
        <v>7.7947831131967069</v>
      </c>
      <c r="AC10">
        <v>0.68422581995364296</v>
      </c>
      <c r="AD10">
        <v>3.5338965441554588</v>
      </c>
      <c r="AE10">
        <v>0.38245852190284546</v>
      </c>
      <c r="AF10" t="s">
        <v>100</v>
      </c>
      <c r="AG10">
        <v>7.5255462113032223</v>
      </c>
      <c r="AH10">
        <v>14.401103282179562</v>
      </c>
      <c r="AI10">
        <v>1.6622403847754446</v>
      </c>
      <c r="AJ10" s="29">
        <v>28.949404689480655</v>
      </c>
      <c r="AK10" s="30">
        <v>3.5323788693487934</v>
      </c>
      <c r="AL10" s="30" t="s">
        <v>98</v>
      </c>
      <c r="AM10" s="30" t="s">
        <v>99</v>
      </c>
      <c r="AN10" s="30">
        <v>51.696495923505772</v>
      </c>
      <c r="AO10" s="30">
        <v>4795.6164225554394</v>
      </c>
      <c r="AP10" s="30">
        <v>28.985470463943567</v>
      </c>
      <c r="AQ10" s="30">
        <v>39.381159507077122</v>
      </c>
      <c r="AR10" s="30">
        <v>8590.7768819099365</v>
      </c>
      <c r="AS10" s="30">
        <v>7201.6407497065129</v>
      </c>
      <c r="AT10" s="30">
        <v>0.52367349703527211</v>
      </c>
      <c r="AU10" s="30">
        <v>3.0275173223984515</v>
      </c>
      <c r="AV10" s="30">
        <v>6.5724205743072863</v>
      </c>
      <c r="AW10" s="30">
        <v>85.793350990747911</v>
      </c>
      <c r="AX10" s="30">
        <v>1.6223897417124333</v>
      </c>
      <c r="AY10" s="30">
        <v>3.3106587125459976E-2</v>
      </c>
      <c r="AZ10" s="30">
        <v>11.188862974320866</v>
      </c>
      <c r="BA10" s="30">
        <v>30.50537180818452</v>
      </c>
      <c r="BB10" s="30">
        <v>3.2871891661680093</v>
      </c>
      <c r="BC10" s="30">
        <v>11.474182296877339</v>
      </c>
      <c r="BD10" s="30">
        <v>1.7679906759154316</v>
      </c>
      <c r="BE10" s="30">
        <v>0.39926974879216354</v>
      </c>
      <c r="BF10" s="30">
        <v>1.1985951644812685</v>
      </c>
      <c r="BG10" s="30">
        <v>0.13387829812023253</v>
      </c>
      <c r="BH10" s="30">
        <v>0.68566450651900068</v>
      </c>
      <c r="BI10" s="30">
        <v>8.445603432815503E-2</v>
      </c>
      <c r="BJ10" s="30">
        <v>0.17638841827878407</v>
      </c>
      <c r="BK10" s="30">
        <v>2.3286291568487154E-2</v>
      </c>
      <c r="BL10" s="30">
        <v>0.11510763698650815</v>
      </c>
      <c r="BM10" s="30">
        <v>1.4567256188116896E-2</v>
      </c>
      <c r="BN10" s="30" t="s">
        <v>100</v>
      </c>
      <c r="BO10" s="30">
        <v>0.18233972086407185</v>
      </c>
      <c r="BP10" s="30">
        <v>0.35851547648187565</v>
      </c>
      <c r="BQ10" s="31">
        <v>5.6029282469374782E-2</v>
      </c>
      <c r="BR10">
        <v>0.4348142438782987</v>
      </c>
      <c r="BS10">
        <v>9.5687137961691024E-3</v>
      </c>
      <c r="BT10">
        <v>0.14801186125668694</v>
      </c>
      <c r="BU10">
        <v>49.062410431931134</v>
      </c>
      <c r="BV10">
        <v>82.79315160463085</v>
      </c>
      <c r="BW10">
        <v>6.0848755778600134</v>
      </c>
      <c r="BX10">
        <v>59.891081487621065</v>
      </c>
      <c r="BY10">
        <v>71.316959881904893</v>
      </c>
      <c r="BZ10">
        <v>31.396110853177262</v>
      </c>
      <c r="CA10">
        <v>15.982498264123539</v>
      </c>
      <c r="CB10">
        <v>0.27446341519501344</v>
      </c>
      <c r="CC10">
        <v>0.44850855540605322</v>
      </c>
      <c r="CD10">
        <v>2.762533538593849</v>
      </c>
      <c r="CE10">
        <v>2.3120577933493252</v>
      </c>
      <c r="CF10">
        <v>3.4692679425869732E-3</v>
      </c>
      <c r="CG10">
        <v>1.0727298013790406E-2</v>
      </c>
      <c r="CH10">
        <v>3.8590657253285356E-3</v>
      </c>
      <c r="CI10">
        <v>9.2134181676013192E-3</v>
      </c>
      <c r="CJ10">
        <v>4.1679779032950713E-3</v>
      </c>
      <c r="CK10">
        <v>2.6145921308356378E-2</v>
      </c>
      <c r="CL10">
        <v>3.6145003868418867E-2</v>
      </c>
      <c r="CM10">
        <v>9.8203270612115898E-3</v>
      </c>
      <c r="CN10">
        <v>2.5294544207641809E-2</v>
      </c>
      <c r="CO10">
        <v>4.6330413070081629E-3</v>
      </c>
      <c r="CP10">
        <v>1.5825718268103178E-2</v>
      </c>
      <c r="CQ10">
        <v>5.503299459254209E-3</v>
      </c>
      <c r="CR10">
        <v>1.7627823375249756E-2</v>
      </c>
      <c r="CS10">
        <v>5.3965569327132342E-3</v>
      </c>
      <c r="CT10">
        <v>2.6675342667082273E-2</v>
      </c>
      <c r="CU10">
        <v>5.9304366912486346E-3</v>
      </c>
      <c r="CV10">
        <v>2.5222961020220168E-2</v>
      </c>
      <c r="CW10">
        <v>2.0274889274143625E-2</v>
      </c>
      <c r="CX10">
        <v>7.1356753744756798E-3</v>
      </c>
      <c r="CY10">
        <v>8.3490200080470183E-3</v>
      </c>
    </row>
    <row r="11" spans="1:103" x14ac:dyDescent="0.25">
      <c r="A11" s="35" t="s">
        <v>101</v>
      </c>
      <c r="B11" s="35">
        <v>725.81515709249834</v>
      </c>
      <c r="C11" s="35">
        <v>133.52408141003332</v>
      </c>
      <c r="D11" s="35">
        <v>6.2135189356723037</v>
      </c>
      <c r="E11" s="35" t="s">
        <v>938</v>
      </c>
      <c r="F11" s="35">
        <v>246.82175694469382</v>
      </c>
      <c r="G11" s="35">
        <v>230143.67526488498</v>
      </c>
      <c r="H11" s="35">
        <v>285.94695165932927</v>
      </c>
      <c r="I11" s="35">
        <v>238.30853904147821</v>
      </c>
      <c r="J11" s="35">
        <v>390937.23252496438</v>
      </c>
      <c r="K11" s="35">
        <v>388103.65789965843</v>
      </c>
      <c r="L11" s="35">
        <v>12.824183570525831</v>
      </c>
      <c r="M11" s="35">
        <v>111.29933442880375</v>
      </c>
      <c r="N11" s="35">
        <v>365.41287157661043</v>
      </c>
      <c r="O11" s="35">
        <v>5639.2314105653923</v>
      </c>
      <c r="P11" s="35">
        <v>89.603003178438357</v>
      </c>
      <c r="Q11" s="35">
        <v>2.1670722975917361E-2</v>
      </c>
      <c r="R11" s="35">
        <v>446.19736985419104</v>
      </c>
      <c r="S11" s="35">
        <v>1304.0328676577267</v>
      </c>
      <c r="T11" s="35">
        <v>170.17379294915548</v>
      </c>
      <c r="U11" s="35">
        <v>756.24145023383664</v>
      </c>
      <c r="V11" s="35">
        <v>118.88961507793806</v>
      </c>
      <c r="W11" s="35">
        <v>29.071061914982511</v>
      </c>
      <c r="X11" s="35">
        <v>77.240476765543562</v>
      </c>
      <c r="Y11" s="35">
        <v>6.6894199550160716</v>
      </c>
      <c r="Z11" s="35">
        <v>28.479129997139136</v>
      </c>
      <c r="AA11" s="35">
        <v>3.5288882857413331</v>
      </c>
      <c r="AB11" s="35">
        <v>7.3837320470309775</v>
      </c>
      <c r="AC11" s="35">
        <v>0.62319665213270836</v>
      </c>
      <c r="AD11" s="35">
        <v>3.3105782945545927</v>
      </c>
      <c r="AE11" s="35">
        <v>0.35234989588245536</v>
      </c>
      <c r="AF11" s="35" t="s">
        <v>939</v>
      </c>
      <c r="AG11" s="35">
        <v>8.5230975043508614</v>
      </c>
      <c r="AH11" s="35">
        <v>7.6778825609885502</v>
      </c>
      <c r="AI11" s="35">
        <v>0.13906368061243626</v>
      </c>
      <c r="AJ11" s="29">
        <v>10.194390377876715</v>
      </c>
      <c r="AK11" s="30">
        <v>5.0433198362840477</v>
      </c>
      <c r="AL11" s="30">
        <v>0.62633793922484382</v>
      </c>
      <c r="AM11" s="30" t="s">
        <v>938</v>
      </c>
      <c r="AN11" s="30">
        <v>49.015554705063778</v>
      </c>
      <c r="AO11" s="30">
        <v>4585.4712396039331</v>
      </c>
      <c r="AP11" s="30">
        <v>28.924334381520403</v>
      </c>
      <c r="AQ11" s="30">
        <v>34.493458733570648</v>
      </c>
      <c r="AR11" s="30">
        <v>6208.1441169337904</v>
      </c>
      <c r="AS11" s="30">
        <v>5982.3349316098665</v>
      </c>
      <c r="AT11" s="30">
        <v>0.47650819509924569</v>
      </c>
      <c r="AU11" s="30">
        <v>3.7461216044151757</v>
      </c>
      <c r="AV11" s="30">
        <v>18.80218119929118</v>
      </c>
      <c r="AW11" s="30">
        <v>108.31874447277048</v>
      </c>
      <c r="AX11" s="30">
        <v>1.5032026016309183</v>
      </c>
      <c r="AY11" s="30">
        <v>5.3312137965399178E-3</v>
      </c>
      <c r="AZ11" s="30">
        <v>6.7889938020559768</v>
      </c>
      <c r="BA11" s="30">
        <v>19.71519378190477</v>
      </c>
      <c r="BB11" s="30">
        <v>2.2544493919820177</v>
      </c>
      <c r="BC11" s="30">
        <v>9.3625457496616136</v>
      </c>
      <c r="BD11" s="30">
        <v>1.7544035303546004</v>
      </c>
      <c r="BE11" s="30">
        <v>0.52115995557327943</v>
      </c>
      <c r="BF11" s="30">
        <v>1.5889095884904731</v>
      </c>
      <c r="BG11" s="30">
        <v>0.13769606311731616</v>
      </c>
      <c r="BH11" s="30">
        <v>0.52073510300189563</v>
      </c>
      <c r="BI11" s="30">
        <v>7.0313387844936598E-2</v>
      </c>
      <c r="BJ11" s="30">
        <v>0.1577929107273697</v>
      </c>
      <c r="BK11" s="30">
        <v>1.8680254484664087E-2</v>
      </c>
      <c r="BL11" s="30">
        <v>0.11144547023780633</v>
      </c>
      <c r="BM11" s="30">
        <v>1.6686182573496636E-2</v>
      </c>
      <c r="BN11" s="30" t="s">
        <v>939</v>
      </c>
      <c r="BO11" s="30">
        <v>0.66310445906581272</v>
      </c>
      <c r="BP11" s="30">
        <v>0.11801223686568064</v>
      </c>
      <c r="BQ11" s="31">
        <v>1.2300151803726796E-2</v>
      </c>
      <c r="BR11">
        <v>0.43215785456280442</v>
      </c>
      <c r="BS11">
        <v>3.0943173424244005E-3</v>
      </c>
      <c r="BT11">
        <v>0.14767154723880738</v>
      </c>
      <c r="BU11">
        <v>49.116323609468807</v>
      </c>
      <c r="BV11">
        <v>83.114131010795703</v>
      </c>
      <c r="BW11">
        <v>6.0877963224728076</v>
      </c>
      <c r="BX11">
        <v>59.097029732850984</v>
      </c>
      <c r="BY11">
        <v>70.941779166682991</v>
      </c>
      <c r="BZ11">
        <v>29.939534895568315</v>
      </c>
      <c r="CA11">
        <v>15.999759654564789</v>
      </c>
      <c r="CB11">
        <v>0.3240749328910934</v>
      </c>
      <c r="CC11">
        <v>0.44527001444065484</v>
      </c>
      <c r="CD11">
        <v>2.7683809584308028</v>
      </c>
      <c r="CE11">
        <v>2.2874180280734966</v>
      </c>
      <c r="CF11">
        <v>3.3298919282158039E-3</v>
      </c>
      <c r="CG11">
        <v>7.0248442382109836E-3</v>
      </c>
      <c r="CH11">
        <v>1.2480472961456349E-3</v>
      </c>
      <c r="CI11">
        <v>4.9609327415525064E-3</v>
      </c>
      <c r="CJ11">
        <v>4.0364774924623887E-3</v>
      </c>
      <c r="CK11">
        <v>2.9514837038167412E-2</v>
      </c>
      <c r="CL11">
        <v>2.3679045078458149E-2</v>
      </c>
      <c r="CM11">
        <v>8.200571574636854E-3</v>
      </c>
      <c r="CN11">
        <v>5.3721148175131281E-2</v>
      </c>
      <c r="CO11">
        <v>6.9042112339353021E-3</v>
      </c>
      <c r="CP11">
        <v>1.5192559164545148E-2</v>
      </c>
      <c r="CQ11">
        <v>3.6058952383775851E-3</v>
      </c>
      <c r="CR11">
        <v>1.4720967849581944E-2</v>
      </c>
      <c r="CS11">
        <v>5.2507155130537457E-3</v>
      </c>
      <c r="CT11">
        <v>1.7479399629534178E-2</v>
      </c>
      <c r="CU11">
        <v>6.4606742207240532E-3</v>
      </c>
      <c r="CV11">
        <v>2.1988438323276543E-2</v>
      </c>
      <c r="CW11">
        <v>1.8432811070222519E-2</v>
      </c>
      <c r="CX11">
        <v>5.4223219451460568E-3</v>
      </c>
      <c r="CY11">
        <v>8.1247997716130445E-3</v>
      </c>
    </row>
    <row r="12" spans="1:103" x14ac:dyDescent="0.25">
      <c r="A12" s="37" t="s">
        <v>102</v>
      </c>
      <c r="B12">
        <v>1009.2906020290997</v>
      </c>
      <c r="C12">
        <v>530.99570875229131</v>
      </c>
      <c r="D12">
        <v>0.28936551366208946</v>
      </c>
      <c r="E12" t="s">
        <v>104</v>
      </c>
      <c r="F12">
        <v>165.44654530058733</v>
      </c>
      <c r="G12">
        <v>210119.78916527852</v>
      </c>
      <c r="H12">
        <v>169.18965284315857</v>
      </c>
      <c r="I12">
        <v>213.41947028392212</v>
      </c>
      <c r="J12">
        <v>396011.55492154066</v>
      </c>
      <c r="K12">
        <v>392433.86539370328</v>
      </c>
      <c r="L12">
        <v>11.280242528477361</v>
      </c>
      <c r="M12">
        <v>210.91147094547881</v>
      </c>
      <c r="N12">
        <v>363.19331037296752</v>
      </c>
      <c r="O12">
        <v>5897.0347045001563</v>
      </c>
      <c r="P12">
        <v>83.114298645093541</v>
      </c>
      <c r="Q12">
        <v>0.69666363200619164</v>
      </c>
      <c r="R12">
        <v>509.16040243746102</v>
      </c>
      <c r="S12">
        <v>1392.7029945616764</v>
      </c>
      <c r="T12">
        <v>174.60429593889114</v>
      </c>
      <c r="U12">
        <v>722.52763305555072</v>
      </c>
      <c r="V12">
        <v>107.73783216674673</v>
      </c>
      <c r="W12">
        <v>26.452417522704845</v>
      </c>
      <c r="X12">
        <v>66.729467736656275</v>
      </c>
      <c r="Y12">
        <v>6.2566071698567374</v>
      </c>
      <c r="Z12">
        <v>26.789977227334568</v>
      </c>
      <c r="AA12">
        <v>3.4592237585894616</v>
      </c>
      <c r="AB12">
        <v>7.3698588128316116</v>
      </c>
      <c r="AC12">
        <v>0.65108059962552522</v>
      </c>
      <c r="AD12">
        <v>3.2513933871846068</v>
      </c>
      <c r="AE12">
        <v>0.35595590183066184</v>
      </c>
      <c r="AF12" t="s">
        <v>105</v>
      </c>
      <c r="AG12">
        <v>7.1567389352069171</v>
      </c>
      <c r="AH12">
        <v>13.070716955097673</v>
      </c>
      <c r="AI12">
        <v>1.3993306108698997</v>
      </c>
      <c r="AJ12" s="29">
        <v>16.277420694322622</v>
      </c>
      <c r="AK12" s="30">
        <v>4.563378288174583</v>
      </c>
      <c r="AL12" s="30">
        <v>4.8595469927462921E-2</v>
      </c>
      <c r="AM12" s="30" t="s">
        <v>104</v>
      </c>
      <c r="AN12" s="30">
        <v>29.165009875766668</v>
      </c>
      <c r="AO12" s="30">
        <v>2468.9910895636831</v>
      </c>
      <c r="AP12" s="30">
        <v>16.301746404967279</v>
      </c>
      <c r="AQ12" s="30">
        <v>21.316665667571712</v>
      </c>
      <c r="AR12" s="30">
        <v>3612.5358488252646</v>
      </c>
      <c r="AS12" s="30">
        <v>3472.9186791530096</v>
      </c>
      <c r="AT12" s="30">
        <v>0.44601678663742717</v>
      </c>
      <c r="AU12" s="30">
        <v>2.5398823403840094</v>
      </c>
      <c r="AV12" s="30">
        <v>6.3396483127051457</v>
      </c>
      <c r="AW12" s="30">
        <v>73.240172516016628</v>
      </c>
      <c r="AX12" s="30">
        <v>0.91038416088675744</v>
      </c>
      <c r="AY12" s="30">
        <v>2.7578087090117925E-2</v>
      </c>
      <c r="AZ12" s="30">
        <v>4.7776784006979378</v>
      </c>
      <c r="BA12" s="30">
        <v>13.903188673037375</v>
      </c>
      <c r="BB12" s="30">
        <v>2.2383692754118294</v>
      </c>
      <c r="BC12" s="30">
        <v>7.1976107254387331</v>
      </c>
      <c r="BD12" s="30">
        <v>1.4500848235057633</v>
      </c>
      <c r="BE12" s="30">
        <v>0.32928420262007596</v>
      </c>
      <c r="BF12" s="30">
        <v>1.0707927706729949</v>
      </c>
      <c r="BG12" s="30">
        <v>8.5240382591462008E-2</v>
      </c>
      <c r="BH12" s="30">
        <v>0.36455815149205345</v>
      </c>
      <c r="BI12" s="30">
        <v>6.6263082015428326E-2</v>
      </c>
      <c r="BJ12" s="30">
        <v>0.13934265423602224</v>
      </c>
      <c r="BK12" s="30">
        <v>2.0516645925981299E-2</v>
      </c>
      <c r="BL12" s="30">
        <v>9.9257186010799539E-2</v>
      </c>
      <c r="BM12" s="30">
        <v>1.8069045206318246E-2</v>
      </c>
      <c r="BN12" s="30" t="s">
        <v>105</v>
      </c>
      <c r="BO12" s="30">
        <v>0.14849912212306957</v>
      </c>
      <c r="BP12" s="30">
        <v>0.19753948102898</v>
      </c>
      <c r="BQ12" s="31">
        <v>3.7644751402599867E-2</v>
      </c>
      <c r="BR12">
        <v>0.2761144101901562</v>
      </c>
      <c r="BS12">
        <v>1.2323594877828305E-2</v>
      </c>
      <c r="BT12">
        <v>9.7095521430928533E-2</v>
      </c>
      <c r="BU12">
        <v>31.014597217874762</v>
      </c>
      <c r="BV12">
        <v>52.414777256279521</v>
      </c>
      <c r="BW12">
        <v>3.8547651495850155</v>
      </c>
      <c r="BX12">
        <v>37.895220743841215</v>
      </c>
      <c r="BY12">
        <v>44.784099767144404</v>
      </c>
      <c r="BZ12">
        <v>20.267864572868664</v>
      </c>
      <c r="CA12">
        <v>10.055963912139184</v>
      </c>
      <c r="CB12">
        <v>0.18073382402391436</v>
      </c>
      <c r="CC12">
        <v>0.28129782314533336</v>
      </c>
      <c r="CD12">
        <v>1.7358720043416553</v>
      </c>
      <c r="CE12">
        <v>1.4566553374582711</v>
      </c>
      <c r="CF12">
        <v>1.6791973716309546E-3</v>
      </c>
      <c r="CG12">
        <v>3.5419212733201711E-3</v>
      </c>
      <c r="CH12">
        <v>3.418911559069131E-3</v>
      </c>
      <c r="CI12">
        <v>5.2245844865185052E-3</v>
      </c>
      <c r="CJ12">
        <v>1.5970154000525556E-3</v>
      </c>
      <c r="CK12">
        <v>2.1804597150594796E-2</v>
      </c>
      <c r="CL12">
        <v>2.1868744214617871E-2</v>
      </c>
      <c r="CM12">
        <v>7.9166962951880068E-3</v>
      </c>
      <c r="CN12">
        <v>3.718607266915485E-2</v>
      </c>
      <c r="CO12">
        <v>4.3323769827252698E-3</v>
      </c>
      <c r="CP12">
        <v>7.6621859212670802E-3</v>
      </c>
      <c r="CQ12">
        <v>5.199319365735461E-3</v>
      </c>
      <c r="CR12">
        <v>1.2672819668895399E-2</v>
      </c>
      <c r="CS12">
        <v>4.7465164099824942E-3</v>
      </c>
      <c r="CT12">
        <v>2.5204472141884531E-2</v>
      </c>
      <c r="CU12">
        <v>4.2625948395718398E-3</v>
      </c>
      <c r="CV12">
        <v>2.1343725183327823E-2</v>
      </c>
      <c r="CW12">
        <v>1.2466420561694714E-2</v>
      </c>
      <c r="CX12">
        <v>6.6718448782956208E-3</v>
      </c>
      <c r="CY12">
        <v>6.0020900958881566E-3</v>
      </c>
    </row>
    <row r="13" spans="1:103" x14ac:dyDescent="0.25">
      <c r="A13" s="37" t="s">
        <v>106</v>
      </c>
      <c r="B13">
        <v>1893.9051574664147</v>
      </c>
      <c r="C13">
        <v>425.8635091705799</v>
      </c>
      <c r="D13">
        <v>0.23495902009670333</v>
      </c>
      <c r="E13" t="s">
        <v>107</v>
      </c>
      <c r="F13">
        <v>218.6696821370586</v>
      </c>
      <c r="G13">
        <v>228520.96746674911</v>
      </c>
      <c r="H13">
        <v>214.67462114294824</v>
      </c>
      <c r="I13">
        <v>325.07467648369658</v>
      </c>
      <c r="J13">
        <v>398512.9814550642</v>
      </c>
      <c r="K13">
        <v>387648.30307039089</v>
      </c>
      <c r="L13">
        <v>10.870810340010301</v>
      </c>
      <c r="M13">
        <v>205.63515329370327</v>
      </c>
      <c r="N13">
        <v>485.79017445903889</v>
      </c>
      <c r="O13">
        <v>6048.2582326312231</v>
      </c>
      <c r="P13">
        <v>83.514276210672861</v>
      </c>
      <c r="Q13">
        <v>2.3024151331238243</v>
      </c>
      <c r="R13">
        <v>500.15145944286326</v>
      </c>
      <c r="S13">
        <v>1342.7490467784282</v>
      </c>
      <c r="T13">
        <v>166.36431233478334</v>
      </c>
      <c r="U13">
        <v>705.59652867593707</v>
      </c>
      <c r="V13">
        <v>108.64842289458848</v>
      </c>
      <c r="W13">
        <v>27.243818118607145</v>
      </c>
      <c r="X13">
        <v>70.007455152203789</v>
      </c>
      <c r="Y13">
        <v>6.358739971178534</v>
      </c>
      <c r="Z13">
        <v>27.587620335754867</v>
      </c>
      <c r="AA13">
        <v>3.3975727629054036</v>
      </c>
      <c r="AB13">
        <v>7.3106311398637072</v>
      </c>
      <c r="AC13">
        <v>0.61504686320274748</v>
      </c>
      <c r="AD13">
        <v>3.2804290416493811</v>
      </c>
      <c r="AE13">
        <v>0.34269118623746575</v>
      </c>
      <c r="AF13" t="s">
        <v>108</v>
      </c>
      <c r="AG13">
        <v>7.2295100981977152</v>
      </c>
      <c r="AH13">
        <v>13.295810516890215</v>
      </c>
      <c r="AI13">
        <v>2.1284081171676572</v>
      </c>
      <c r="AJ13" s="29">
        <v>20.914058732688773</v>
      </c>
      <c r="AK13" s="30">
        <v>7.3012390820465072</v>
      </c>
      <c r="AL13" s="30">
        <v>3.8300666384006803E-2</v>
      </c>
      <c r="AM13" s="30" t="s">
        <v>107</v>
      </c>
      <c r="AN13" s="30">
        <v>22.639699151744018</v>
      </c>
      <c r="AO13" s="30">
        <v>2805.0503601244368</v>
      </c>
      <c r="AP13" s="30">
        <v>15.328768530395015</v>
      </c>
      <c r="AQ13" s="30">
        <v>19.685225667204897</v>
      </c>
      <c r="AR13" s="30">
        <v>3788.0588782208638</v>
      </c>
      <c r="AS13" s="30">
        <v>3548.804109020864</v>
      </c>
      <c r="AT13" s="30">
        <v>0.34035855779589241</v>
      </c>
      <c r="AU13" s="30">
        <v>1.9589780535556598</v>
      </c>
      <c r="AV13" s="30">
        <v>5.3855826921396606</v>
      </c>
      <c r="AW13" s="30">
        <v>63.162555889028333</v>
      </c>
      <c r="AX13" s="30">
        <v>0.93376484391409287</v>
      </c>
      <c r="AY13" s="30">
        <v>5.1700334105702336E-2</v>
      </c>
      <c r="AZ13" s="30">
        <v>6.3752874580167074</v>
      </c>
      <c r="BA13" s="30">
        <v>17.503842997491052</v>
      </c>
      <c r="BB13" s="30">
        <v>1.7927648800842084</v>
      </c>
      <c r="BC13" s="30">
        <v>7.2416791560028519</v>
      </c>
      <c r="BD13" s="30">
        <v>1.0387590455901947</v>
      </c>
      <c r="BE13" s="30">
        <v>0.33792309818730082</v>
      </c>
      <c r="BF13" s="30">
        <v>0.87086040939314668</v>
      </c>
      <c r="BG13" s="30">
        <v>8.7224486724778033E-2</v>
      </c>
      <c r="BH13" s="30">
        <v>0.33243015873951232</v>
      </c>
      <c r="BI13" s="30">
        <v>5.3915938893481362E-2</v>
      </c>
      <c r="BJ13" s="30">
        <v>0.1374607610809741</v>
      </c>
      <c r="BK13" s="30">
        <v>1.757259759571746E-2</v>
      </c>
      <c r="BL13" s="30">
        <v>7.5917027536172618E-2</v>
      </c>
      <c r="BM13" s="30">
        <v>1.443206200838002E-2</v>
      </c>
      <c r="BN13" s="30" t="s">
        <v>108</v>
      </c>
      <c r="BO13" s="30">
        <v>0.11848727506511585</v>
      </c>
      <c r="BP13" s="30">
        <v>0.16294558520529703</v>
      </c>
      <c r="BQ13" s="31">
        <v>4.5585194491242605E-2</v>
      </c>
      <c r="BR13">
        <v>0.21397365894332693</v>
      </c>
      <c r="BS13">
        <v>6.6834719239785428E-3</v>
      </c>
      <c r="BT13">
        <v>6.853551363770144E-2</v>
      </c>
      <c r="BU13">
        <v>23.555538222135507</v>
      </c>
      <c r="BV13">
        <v>39.547383868239358</v>
      </c>
      <c r="BW13">
        <v>2.9640941421844671</v>
      </c>
      <c r="BX13">
        <v>28.905950696767121</v>
      </c>
      <c r="BY13">
        <v>34.059817104400906</v>
      </c>
      <c r="BZ13">
        <v>15.2431790458661</v>
      </c>
      <c r="CA13">
        <v>7.6476914838753727</v>
      </c>
      <c r="CB13">
        <v>0.15598528214029239</v>
      </c>
      <c r="CC13">
        <v>0.21300866743603911</v>
      </c>
      <c r="CD13">
        <v>1.3170420612245108</v>
      </c>
      <c r="CE13">
        <v>1.1084614159077053</v>
      </c>
      <c r="CF13">
        <v>1.9893897198052777E-3</v>
      </c>
      <c r="CG13">
        <v>4.1950352447572758E-3</v>
      </c>
      <c r="CH13">
        <v>2.6961071326237433E-3</v>
      </c>
      <c r="CI13">
        <v>4.1075112805798713E-3</v>
      </c>
      <c r="CJ13">
        <v>2.3070921479800208E-3</v>
      </c>
      <c r="CK13">
        <v>1.8167597916054344E-2</v>
      </c>
      <c r="CL13">
        <v>1.415056748367945E-2</v>
      </c>
      <c r="CM13">
        <v>3.8452455297245123E-3</v>
      </c>
      <c r="CN13">
        <v>2.0140464778462083E-2</v>
      </c>
      <c r="CO13">
        <v>2.5658446236448457E-3</v>
      </c>
      <c r="CP13">
        <v>4.2720251581516442E-3</v>
      </c>
      <c r="CQ13">
        <v>4.6234218126111728E-3</v>
      </c>
      <c r="CR13">
        <v>8.4172350766263723E-3</v>
      </c>
      <c r="CS13">
        <v>2.5754961063418889E-3</v>
      </c>
      <c r="CT13">
        <v>1.5983261161725069E-2</v>
      </c>
      <c r="CU13">
        <v>2.3216237421679396E-3</v>
      </c>
      <c r="CV13">
        <v>1.2276787849275956E-2</v>
      </c>
      <c r="CW13">
        <v>9.2618492467359398E-3</v>
      </c>
      <c r="CX13">
        <v>5.7273379300381497E-3</v>
      </c>
      <c r="CY13">
        <v>3.2694601717051792E-3</v>
      </c>
    </row>
    <row r="14" spans="1:103" x14ac:dyDescent="0.25">
      <c r="A14" s="35" t="s">
        <v>109</v>
      </c>
      <c r="B14" s="35">
        <v>1284.4301089495827</v>
      </c>
      <c r="C14" s="35">
        <v>480.42516731835491</v>
      </c>
      <c r="D14" s="36">
        <v>26.605726632401073</v>
      </c>
      <c r="E14" s="35">
        <v>436.83190365473007</v>
      </c>
      <c r="F14" s="35">
        <v>724.4141209028013</v>
      </c>
      <c r="G14" s="35">
        <v>220693.13976508228</v>
      </c>
      <c r="H14" s="35">
        <v>201.24023071504234</v>
      </c>
      <c r="I14" s="35">
        <v>294.89592375454333</v>
      </c>
      <c r="J14" s="35">
        <v>397440.94151212554</v>
      </c>
      <c r="K14" s="35">
        <v>393183.93564135733</v>
      </c>
      <c r="L14" s="35">
        <v>14.046001124097407</v>
      </c>
      <c r="M14" s="35">
        <v>151.76396101162388</v>
      </c>
      <c r="N14" s="35">
        <v>878.84972794729129</v>
      </c>
      <c r="O14" s="35">
        <v>6271.1302427985529</v>
      </c>
      <c r="P14" s="35">
        <v>89.208583148449691</v>
      </c>
      <c r="Q14" s="35">
        <v>0.79482597905398233</v>
      </c>
      <c r="R14" s="35">
        <v>526.0939833799664</v>
      </c>
      <c r="S14" s="35">
        <v>1411.0328042950139</v>
      </c>
      <c r="T14" s="35">
        <v>179.60164306311793</v>
      </c>
      <c r="U14" s="35">
        <v>768.66669503483354</v>
      </c>
      <c r="V14" s="35">
        <v>114.07582916775023</v>
      </c>
      <c r="W14" s="35">
        <v>28.493334270548925</v>
      </c>
      <c r="X14" s="35">
        <v>73.106577970504389</v>
      </c>
      <c r="Y14" s="35">
        <v>6.7659012966082708</v>
      </c>
      <c r="Z14" s="35">
        <v>28.861372246777435</v>
      </c>
      <c r="AA14" s="35">
        <v>3.6669608426776188</v>
      </c>
      <c r="AB14" s="35">
        <v>7.6622269163589305</v>
      </c>
      <c r="AC14" s="35">
        <v>0.7157441865410662</v>
      </c>
      <c r="AD14" s="35">
        <v>3.5462483720833404</v>
      </c>
      <c r="AE14" s="35">
        <v>0.38334091010377663</v>
      </c>
      <c r="AF14" s="35" t="s">
        <v>940</v>
      </c>
      <c r="AG14" s="35">
        <v>6.8050871583603314</v>
      </c>
      <c r="AH14" s="35">
        <v>13.55485316149567</v>
      </c>
      <c r="AI14" s="35">
        <v>1.5685173908644006</v>
      </c>
      <c r="AJ14" s="29">
        <v>11.580377439607414</v>
      </c>
      <c r="AK14" s="30">
        <v>11.887612095182964</v>
      </c>
      <c r="AL14" s="30">
        <v>0.4141780627785025</v>
      </c>
      <c r="AM14" s="30">
        <v>42.730609872577531</v>
      </c>
      <c r="AN14" s="30">
        <v>22.206462183652896</v>
      </c>
      <c r="AO14" s="30">
        <v>2572.7273282864771</v>
      </c>
      <c r="AP14" s="30">
        <v>12.687664469491898</v>
      </c>
      <c r="AQ14" s="30">
        <v>16.891111876616563</v>
      </c>
      <c r="AR14" s="30">
        <v>4531.5029133955622</v>
      </c>
      <c r="AS14" s="30">
        <v>4373.0131844021516</v>
      </c>
      <c r="AT14" s="30">
        <v>0.29335317161848967</v>
      </c>
      <c r="AU14" s="30">
        <v>2.3645432843749519</v>
      </c>
      <c r="AV14" s="30">
        <v>9.5480260510991553</v>
      </c>
      <c r="AW14" s="30">
        <v>80.251042976434363</v>
      </c>
      <c r="AX14" s="30">
        <v>1.1403397278840861</v>
      </c>
      <c r="AY14" s="30">
        <v>2.249434993277134E-2</v>
      </c>
      <c r="AZ14" s="30">
        <v>6.1603636874975898</v>
      </c>
      <c r="BA14" s="30">
        <v>14.357430337304409</v>
      </c>
      <c r="BB14" s="30">
        <v>1.9205038924525204</v>
      </c>
      <c r="BC14" s="30">
        <v>9.0785799038427939</v>
      </c>
      <c r="BD14" s="30">
        <v>1.4665177626462262</v>
      </c>
      <c r="BE14" s="30">
        <v>0.36699572900520677</v>
      </c>
      <c r="BF14" s="30">
        <v>0.90490175607370182</v>
      </c>
      <c r="BG14" s="30">
        <v>8.9361259765759052E-2</v>
      </c>
      <c r="BH14" s="30">
        <v>0.3547323320246511</v>
      </c>
      <c r="BI14" s="30">
        <v>5.047194985259585E-2</v>
      </c>
      <c r="BJ14" s="30">
        <v>0.13091377895601219</v>
      </c>
      <c r="BK14" s="30">
        <v>1.5513921037931453E-2</v>
      </c>
      <c r="BL14" s="30">
        <v>7.6547175082448252E-2</v>
      </c>
      <c r="BM14" s="30">
        <v>1.2085903062042054E-2</v>
      </c>
      <c r="BN14" s="30" t="s">
        <v>940</v>
      </c>
      <c r="BO14" s="30">
        <v>9.3878214458688866E-2</v>
      </c>
      <c r="BP14" s="30">
        <v>0.17329058614084727</v>
      </c>
      <c r="BQ14" s="31">
        <v>3.0590345471634452E-2</v>
      </c>
      <c r="BR14">
        <v>0.1904687676398342</v>
      </c>
      <c r="BS14">
        <v>5.1686292025077598E-3</v>
      </c>
      <c r="BT14">
        <v>5.9556445823549277E-2</v>
      </c>
      <c r="BU14">
        <v>20.761283887742561</v>
      </c>
      <c r="BV14">
        <v>34.858682477675252</v>
      </c>
      <c r="BW14">
        <v>2.6213859230974665</v>
      </c>
      <c r="BX14">
        <v>25.160261626302727</v>
      </c>
      <c r="BY14">
        <v>29.716023372387745</v>
      </c>
      <c r="BZ14">
        <v>13.362105145675208</v>
      </c>
      <c r="CA14">
        <v>6.7872255323406927</v>
      </c>
      <c r="CB14">
        <v>0.12922596020978022</v>
      </c>
      <c r="CC14">
        <v>0.18769047080193432</v>
      </c>
      <c r="CD14">
        <v>1.1610549128059156</v>
      </c>
      <c r="CE14">
        <v>0.97590278671115949</v>
      </c>
      <c r="CF14">
        <v>1.4909104001609311E-3</v>
      </c>
      <c r="CG14">
        <v>3.1432621028994905E-3</v>
      </c>
      <c r="CH14">
        <v>2.41392950990436E-3</v>
      </c>
      <c r="CI14">
        <v>2.8282552932213448E-3</v>
      </c>
      <c r="CJ14">
        <v>1.7847820904551394E-3</v>
      </c>
      <c r="CK14">
        <v>1.4463470009746198E-2</v>
      </c>
      <c r="CL14">
        <v>1.0606205868415989E-2</v>
      </c>
      <c r="CM14">
        <v>5.4906182724080771E-3</v>
      </c>
      <c r="CN14">
        <v>1.7672497161298421E-2</v>
      </c>
      <c r="CO14">
        <v>5.9254118439568875E-4</v>
      </c>
      <c r="CP14">
        <v>9.9157890606491449E-3</v>
      </c>
      <c r="CQ14">
        <v>1.6158705592593903E-3</v>
      </c>
      <c r="CR14">
        <v>1.1081708576312722E-2</v>
      </c>
      <c r="CS14">
        <v>2.5714494294834761E-3</v>
      </c>
      <c r="CT14">
        <v>9.8601212887685728E-3</v>
      </c>
      <c r="CU14">
        <v>2.5353993986740593E-3</v>
      </c>
      <c r="CV14">
        <v>1.0772015543774303E-2</v>
      </c>
      <c r="CW14">
        <v>5.7131319947314914E-3</v>
      </c>
      <c r="CX14">
        <v>2.4287672641817447E-3</v>
      </c>
      <c r="CY14">
        <v>3.9808279580793669E-3</v>
      </c>
    </row>
    <row r="15" spans="1:103" x14ac:dyDescent="0.25">
      <c r="A15" s="35" t="s">
        <v>110</v>
      </c>
      <c r="B15" s="35">
        <v>742.78620283821169</v>
      </c>
      <c r="C15" s="35">
        <v>24549.82782587886</v>
      </c>
      <c r="D15" s="36">
        <v>7462.2529299574189</v>
      </c>
      <c r="E15" s="35">
        <v>36651.712711386928</v>
      </c>
      <c r="F15" s="36">
        <v>37269.210460816539</v>
      </c>
      <c r="G15" s="35">
        <v>205907.71518406444</v>
      </c>
      <c r="H15" s="35">
        <v>445.91967124654218</v>
      </c>
      <c r="I15" s="35">
        <v>490.37986916254891</v>
      </c>
      <c r="J15" s="35">
        <v>395439.8002853067</v>
      </c>
      <c r="K15" s="35">
        <v>384704.21329428925</v>
      </c>
      <c r="L15" s="35">
        <v>167.52302908824069</v>
      </c>
      <c r="M15" s="35">
        <v>117.87141375704277</v>
      </c>
      <c r="N15" s="35">
        <v>19468.795747922228</v>
      </c>
      <c r="O15" s="35">
        <v>5399.8114035816589</v>
      </c>
      <c r="P15" s="35">
        <v>99.556493338113341</v>
      </c>
      <c r="Q15" s="35">
        <v>0.60372268458604994</v>
      </c>
      <c r="R15" s="35">
        <v>476.42552577124218</v>
      </c>
      <c r="S15" s="35">
        <v>1290.2042228287728</v>
      </c>
      <c r="T15" s="35">
        <v>174.27150936365277</v>
      </c>
      <c r="U15" s="35">
        <v>770.37942665927528</v>
      </c>
      <c r="V15" s="35">
        <v>121.02907529421768</v>
      </c>
      <c r="W15" s="35">
        <v>30.541915947209905</v>
      </c>
      <c r="X15" s="35">
        <v>80.573807615044174</v>
      </c>
      <c r="Y15" s="35">
        <v>7.5532208447468996</v>
      </c>
      <c r="Z15" s="35">
        <v>31.445930992367895</v>
      </c>
      <c r="AA15" s="35">
        <v>3.8912373107785934</v>
      </c>
      <c r="AB15" s="35">
        <v>8.5257331839402912</v>
      </c>
      <c r="AC15" s="35">
        <v>0.69436892893252766</v>
      </c>
      <c r="AD15" s="35">
        <v>3.6246452945127583</v>
      </c>
      <c r="AE15" s="35">
        <v>0.38202795290731945</v>
      </c>
      <c r="AF15" s="35" t="s">
        <v>941</v>
      </c>
      <c r="AG15" s="35">
        <v>4.816310320079487</v>
      </c>
      <c r="AH15" s="35">
        <v>1.3549906278711232</v>
      </c>
      <c r="AI15" s="35">
        <v>0.65530723232345911</v>
      </c>
      <c r="AJ15" s="29">
        <v>20.482763362596994</v>
      </c>
      <c r="AK15" s="30">
        <v>557.00767429659538</v>
      </c>
      <c r="AL15" s="30">
        <v>236.26894638058894</v>
      </c>
      <c r="AM15" s="30">
        <v>1032.1811746844426</v>
      </c>
      <c r="AN15" s="30">
        <v>864.35495780379779</v>
      </c>
      <c r="AO15" s="30">
        <v>7743.1691474106237</v>
      </c>
      <c r="AP15" s="30">
        <v>106.38003135663598</v>
      </c>
      <c r="AQ15" s="30">
        <v>120.03668173767436</v>
      </c>
      <c r="AR15" s="30">
        <v>14124.467005559014</v>
      </c>
      <c r="AS15" s="30">
        <v>13510.422989061695</v>
      </c>
      <c r="AT15" s="30">
        <v>9.7372214549471341</v>
      </c>
      <c r="AU15" s="30">
        <v>2.6083567275986081</v>
      </c>
      <c r="AV15" s="30">
        <v>388.05788177507145</v>
      </c>
      <c r="AW15" s="30">
        <v>181.77880675331801</v>
      </c>
      <c r="AX15" s="30">
        <v>3.6490353422648329</v>
      </c>
      <c r="AY15" s="30">
        <v>5.0542459284957236E-2</v>
      </c>
      <c r="AZ15" s="30">
        <v>16.852730611437618</v>
      </c>
      <c r="BA15" s="30">
        <v>43.349200460857276</v>
      </c>
      <c r="BB15" s="30">
        <v>5.9050985973023185</v>
      </c>
      <c r="BC15" s="30">
        <v>26.774973224870664</v>
      </c>
      <c r="BD15" s="30">
        <v>4.3999672798823388</v>
      </c>
      <c r="BE15" s="30">
        <v>1.0184805806551591</v>
      </c>
      <c r="BF15" s="30">
        <v>3.0618129247725991</v>
      </c>
      <c r="BG15" s="30">
        <v>0.302724474056072</v>
      </c>
      <c r="BH15" s="30">
        <v>1.178842155070831</v>
      </c>
      <c r="BI15" s="30">
        <v>0.16740092315959332</v>
      </c>
      <c r="BJ15" s="30">
        <v>0.3455563520421352</v>
      </c>
      <c r="BK15" s="30">
        <v>4.1357241770826551E-2</v>
      </c>
      <c r="BL15" s="30">
        <v>0.21768426176505309</v>
      </c>
      <c r="BM15" s="30">
        <v>3.4370011614223435E-2</v>
      </c>
      <c r="BN15" s="30" t="s">
        <v>941</v>
      </c>
      <c r="BO15" s="30">
        <v>0.25585929208996688</v>
      </c>
      <c r="BP15" s="30">
        <v>6.7901224854458778E-2</v>
      </c>
      <c r="BQ15" s="31">
        <v>5.6659175701117302E-2</v>
      </c>
      <c r="BR15">
        <v>1.6201470963942046</v>
      </c>
      <c r="BS15">
        <v>5.4847232272128607E-2</v>
      </c>
      <c r="BT15">
        <v>0.49010227099581583</v>
      </c>
      <c r="BU15">
        <v>175.10079242908168</v>
      </c>
      <c r="BV15">
        <v>293.30926089343922</v>
      </c>
      <c r="BW15">
        <v>22.191904628153384</v>
      </c>
      <c r="BX15">
        <v>211.73288428072729</v>
      </c>
      <c r="BY15">
        <v>251.55869006033171</v>
      </c>
      <c r="BZ15">
        <v>111.10545621067894</v>
      </c>
      <c r="CA15">
        <v>56.810197344254057</v>
      </c>
      <c r="CB15">
        <v>1.2096505106704956</v>
      </c>
      <c r="CC15">
        <v>1.5925245944829374</v>
      </c>
      <c r="CD15">
        <v>9.7960501675808427</v>
      </c>
      <c r="CE15">
        <v>8.2200191060721455</v>
      </c>
      <c r="CF15">
        <v>1.199039501050574E-2</v>
      </c>
      <c r="CG15">
        <v>8.5658364915696811E-3</v>
      </c>
      <c r="CH15">
        <v>1.3321441313860951E-2</v>
      </c>
      <c r="CI15">
        <v>2.9232236031872149E-2</v>
      </c>
      <c r="CJ15">
        <v>3.8651283629835059E-3</v>
      </c>
      <c r="CK15">
        <v>7.1625168597194575E-2</v>
      </c>
      <c r="CL15">
        <v>2.8910938428618107E-2</v>
      </c>
      <c r="CM15">
        <v>3.4402916714852287E-2</v>
      </c>
      <c r="CN15">
        <v>0.1453671938490331</v>
      </c>
      <c r="CO15">
        <v>1.6161620181553222E-2</v>
      </c>
      <c r="CP15">
        <v>1.8550754962931137E-2</v>
      </c>
      <c r="CQ15">
        <v>1.6557498577162457E-2</v>
      </c>
      <c r="CR15">
        <v>4.1622825337759732E-2</v>
      </c>
      <c r="CS15">
        <v>2.3136414938788992E-2</v>
      </c>
      <c r="CT15">
        <v>0.12341050842593658</v>
      </c>
      <c r="CU15">
        <v>2.3248104006200643E-2</v>
      </c>
      <c r="CV15">
        <v>5.334057930266544E-2</v>
      </c>
      <c r="CW15">
        <v>7.1500961265828417E-2</v>
      </c>
      <c r="CX15">
        <v>2.4884322145214292E-2</v>
      </c>
      <c r="CY15">
        <v>1.9712817989159852E-2</v>
      </c>
    </row>
    <row r="16" spans="1:103" x14ac:dyDescent="0.25">
      <c r="A16" s="37" t="s">
        <v>111</v>
      </c>
      <c r="B16">
        <v>1083.7511135318352</v>
      </c>
      <c r="C16">
        <v>114.22940570656694</v>
      </c>
      <c r="D16" t="s">
        <v>112</v>
      </c>
      <c r="E16" t="s">
        <v>113</v>
      </c>
      <c r="F16">
        <v>245.80413131544924</v>
      </c>
      <c r="G16">
        <v>196051.72510166559</v>
      </c>
      <c r="H16">
        <v>249.23100044453341</v>
      </c>
      <c r="I16">
        <v>291.59200344400904</v>
      </c>
      <c r="J16">
        <v>395940.08559201146</v>
      </c>
      <c r="K16">
        <v>385935.8139530152</v>
      </c>
      <c r="L16">
        <v>9.7560430587480642</v>
      </c>
      <c r="M16">
        <v>126.86874621099786</v>
      </c>
      <c r="N16">
        <v>149.00680377911289</v>
      </c>
      <c r="O16">
        <v>5950.3177983132719</v>
      </c>
      <c r="P16">
        <v>95.836997826935018</v>
      </c>
      <c r="Q16">
        <v>0.4585200349414722</v>
      </c>
      <c r="R16">
        <v>537.84293399551632</v>
      </c>
      <c r="S16">
        <v>1438.8016621723152</v>
      </c>
      <c r="T16">
        <v>184.39588694012497</v>
      </c>
      <c r="U16">
        <v>800.22593716751066</v>
      </c>
      <c r="V16">
        <v>118.72334004455607</v>
      </c>
      <c r="W16">
        <v>29.55238815529593</v>
      </c>
      <c r="X16">
        <v>77.410671010912893</v>
      </c>
      <c r="Y16">
        <v>7.0680912500604327</v>
      </c>
      <c r="Z16">
        <v>30.215760042402916</v>
      </c>
      <c r="AA16">
        <v>3.9659064948201603</v>
      </c>
      <c r="AB16">
        <v>8.2446237369979496</v>
      </c>
      <c r="AC16">
        <v>0.72246013031868705</v>
      </c>
      <c r="AD16">
        <v>3.7726147909554486</v>
      </c>
      <c r="AE16">
        <v>0.41327216716903448</v>
      </c>
      <c r="AF16" t="s">
        <v>114</v>
      </c>
      <c r="AG16">
        <v>6.4133938439042728</v>
      </c>
      <c r="AH16">
        <v>10.787037929477936</v>
      </c>
      <c r="AI16">
        <v>1.116446758835161</v>
      </c>
      <c r="AJ16" s="29">
        <v>17.982422763083029</v>
      </c>
      <c r="AK16" s="30">
        <v>2.0709781657439215</v>
      </c>
      <c r="AL16" s="30" t="s">
        <v>112</v>
      </c>
      <c r="AM16" s="30" t="s">
        <v>113</v>
      </c>
      <c r="AN16" s="30">
        <v>47.258476030393972</v>
      </c>
      <c r="AO16" s="30">
        <v>3107.2898951642896</v>
      </c>
      <c r="AP16" s="30">
        <v>26.014037828559111</v>
      </c>
      <c r="AQ16" s="30">
        <v>32.364315809456222</v>
      </c>
      <c r="AR16" s="30">
        <v>5998.7795611162637</v>
      </c>
      <c r="AS16" s="30">
        <v>5979.9514062175849</v>
      </c>
      <c r="AT16" s="30">
        <v>0.41144800857971403</v>
      </c>
      <c r="AU16" s="30">
        <v>2.1238965976456163</v>
      </c>
      <c r="AV16" s="30">
        <v>5.4272937322158352</v>
      </c>
      <c r="AW16" s="30">
        <v>107.5339936562922</v>
      </c>
      <c r="AX16" s="30">
        <v>1.5838721771306095</v>
      </c>
      <c r="AY16" s="30">
        <v>2.6221728626557299E-2</v>
      </c>
      <c r="AZ16" s="30">
        <v>7.7388672568793888</v>
      </c>
      <c r="BA16" s="30">
        <v>23.237949776430543</v>
      </c>
      <c r="BB16" s="30">
        <v>3.075488365334567</v>
      </c>
      <c r="BC16" s="30">
        <v>12.976346817169601</v>
      </c>
      <c r="BD16" s="30">
        <v>2.0110315627962039</v>
      </c>
      <c r="BE16" s="30">
        <v>0.5214784400455279</v>
      </c>
      <c r="BF16" s="30">
        <v>1.3776431253006951</v>
      </c>
      <c r="BG16" s="30">
        <v>0.13491569986071714</v>
      </c>
      <c r="BH16" s="30">
        <v>0.56170790320432407</v>
      </c>
      <c r="BI16" s="30">
        <v>7.8843067870410885E-2</v>
      </c>
      <c r="BJ16" s="30">
        <v>0.16964230645518097</v>
      </c>
      <c r="BK16" s="30">
        <v>2.2094290843352144E-2</v>
      </c>
      <c r="BL16" s="30">
        <v>0.12272740166649738</v>
      </c>
      <c r="BM16" s="30">
        <v>1.6350427207498394E-2</v>
      </c>
      <c r="BN16" s="30" t="s">
        <v>114</v>
      </c>
      <c r="BO16" s="30">
        <v>0.1606545213486647</v>
      </c>
      <c r="BP16" s="30">
        <v>0.19020297854829027</v>
      </c>
      <c r="BQ16" s="31">
        <v>3.7990505745280276E-2</v>
      </c>
      <c r="BR16">
        <v>0.44740907805088082</v>
      </c>
      <c r="BS16">
        <v>1.1634648773716149E-2</v>
      </c>
      <c r="BT16">
        <v>0.13240233272600879</v>
      </c>
      <c r="BU16">
        <v>47.937864695646518</v>
      </c>
      <c r="BV16">
        <v>80.420964618620744</v>
      </c>
      <c r="BW16">
        <v>5.9637386626620579</v>
      </c>
      <c r="BX16">
        <v>58.092837604792415</v>
      </c>
      <c r="BY16">
        <v>69.397328055419095</v>
      </c>
      <c r="BZ16">
        <v>29.038412104053251</v>
      </c>
      <c r="CA16">
        <v>15.798553869806982</v>
      </c>
      <c r="CB16">
        <v>0.29867343773646338</v>
      </c>
      <c r="CC16">
        <v>0.43668031155255754</v>
      </c>
      <c r="CD16">
        <v>2.6873977241393754</v>
      </c>
      <c r="CE16">
        <v>2.266449778002062</v>
      </c>
      <c r="CF16">
        <v>4.9309492998361303E-3</v>
      </c>
      <c r="CG16">
        <v>1.2745751278939507E-2</v>
      </c>
      <c r="CH16">
        <v>7.2428777920117973E-3</v>
      </c>
      <c r="CI16">
        <v>7.0594423214763021E-3</v>
      </c>
      <c r="CJ16">
        <v>1.039007638843603E-3</v>
      </c>
      <c r="CK16">
        <v>2.9464259940069296E-2</v>
      </c>
      <c r="CL16">
        <v>2.3542652699918475E-2</v>
      </c>
      <c r="CM16">
        <v>1.169611188884058E-2</v>
      </c>
      <c r="CN16">
        <v>3.0855138332595611E-2</v>
      </c>
      <c r="CO16">
        <v>4.47322411576021E-3</v>
      </c>
      <c r="CP16">
        <v>2.2514239905350585E-2</v>
      </c>
      <c r="CQ16">
        <v>3.5877774957279386E-3</v>
      </c>
      <c r="CR16">
        <v>1.1488054597934493E-2</v>
      </c>
      <c r="CS16">
        <v>3.5134830001475365E-3</v>
      </c>
      <c r="CT16">
        <v>5.7433293117704195E-3</v>
      </c>
      <c r="CU16">
        <v>5.7563613168541044E-3</v>
      </c>
      <c r="CV16">
        <v>1.4721304510954882E-2</v>
      </c>
      <c r="CW16">
        <v>1.8422021712088999E-2</v>
      </c>
      <c r="CX16">
        <v>1.0625715260175386E-2</v>
      </c>
      <c r="CY16">
        <v>8.1087105988510901E-3</v>
      </c>
    </row>
    <row r="17" spans="1:103" x14ac:dyDescent="0.25">
      <c r="A17" s="35" t="s">
        <v>115</v>
      </c>
      <c r="B17" s="35">
        <v>663.98938430348255</v>
      </c>
      <c r="C17" s="35">
        <v>38.20366447811422</v>
      </c>
      <c r="D17" s="35" t="s">
        <v>942</v>
      </c>
      <c r="E17" s="35" t="s">
        <v>943</v>
      </c>
      <c r="F17" s="35">
        <v>233.55977479919585</v>
      </c>
      <c r="G17" s="35">
        <v>199138.16272656256</v>
      </c>
      <c r="H17" s="35">
        <v>273.1149829474557</v>
      </c>
      <c r="I17" s="35">
        <v>365.05575356166037</v>
      </c>
      <c r="J17" s="35">
        <v>395940.08559201146</v>
      </c>
      <c r="K17" s="35">
        <v>393087.76273443084</v>
      </c>
      <c r="L17" s="35">
        <v>9.2737532318079143</v>
      </c>
      <c r="M17" s="35">
        <v>89.217706972619425</v>
      </c>
      <c r="N17" s="35">
        <v>39.782459508733062</v>
      </c>
      <c r="O17" s="35">
        <v>5329.6054139888365</v>
      </c>
      <c r="P17" s="35">
        <v>96.29107379385583</v>
      </c>
      <c r="Q17" s="35">
        <v>2.9091876809778559E-2</v>
      </c>
      <c r="R17" s="35">
        <v>479.95303080300727</v>
      </c>
      <c r="S17" s="35">
        <v>1348.4194135773398</v>
      </c>
      <c r="T17" s="35">
        <v>179.38354680560522</v>
      </c>
      <c r="U17" s="35">
        <v>794.14259562496659</v>
      </c>
      <c r="V17" s="35">
        <v>121.76631669473436</v>
      </c>
      <c r="W17" s="35">
        <v>30.037630174924178</v>
      </c>
      <c r="X17" s="35">
        <v>79.973410821911344</v>
      </c>
      <c r="Y17" s="35">
        <v>7.2209867423633911</v>
      </c>
      <c r="Z17" s="35">
        <v>30.48414220730519</v>
      </c>
      <c r="AA17" s="35">
        <v>3.9263791162559056</v>
      </c>
      <c r="AB17" s="35">
        <v>7.9359756306747569</v>
      </c>
      <c r="AC17" s="35">
        <v>0.71110508426840502</v>
      </c>
      <c r="AD17" s="35">
        <v>3.4878078115740263</v>
      </c>
      <c r="AE17" s="35">
        <v>0.36704237280299501</v>
      </c>
      <c r="AF17" s="35" t="s">
        <v>944</v>
      </c>
      <c r="AG17" s="35">
        <v>4.4959407305331567</v>
      </c>
      <c r="AH17" s="35">
        <v>2.0503591384938615</v>
      </c>
      <c r="AI17" s="35">
        <v>9.5741253710652938E-2</v>
      </c>
      <c r="AJ17" s="29">
        <v>6.2274037223254073</v>
      </c>
      <c r="AK17" s="30">
        <v>0.32785783990022171</v>
      </c>
      <c r="AL17" s="30" t="s">
        <v>942</v>
      </c>
      <c r="AM17" s="30" t="s">
        <v>943</v>
      </c>
      <c r="AN17" s="30">
        <v>45.17212214184925</v>
      </c>
      <c r="AO17" s="30">
        <v>3094.1179990358091</v>
      </c>
      <c r="AP17" s="30">
        <v>27.139903586983468</v>
      </c>
      <c r="AQ17" s="30">
        <v>37.8549637591113</v>
      </c>
      <c r="AR17" s="30">
        <v>5222.1122673344707</v>
      </c>
      <c r="AS17" s="30">
        <v>5266.1808022674468</v>
      </c>
      <c r="AT17" s="30">
        <v>0.4170363333488567</v>
      </c>
      <c r="AU17" s="30">
        <v>1.2872809150985505</v>
      </c>
      <c r="AV17" s="30">
        <v>3.9538465196529065</v>
      </c>
      <c r="AW17" s="30">
        <v>67.799864674199014</v>
      </c>
      <c r="AX17" s="30">
        <v>1.4949739671818567</v>
      </c>
      <c r="AY17" s="30">
        <v>7.8272481925948014E-3</v>
      </c>
      <c r="AZ17" s="30">
        <v>5.5855561945323622</v>
      </c>
      <c r="BA17" s="30">
        <v>16.439151135493528</v>
      </c>
      <c r="BB17" s="30">
        <v>2.2647869292005103</v>
      </c>
      <c r="BC17" s="30">
        <v>10.735589623496594</v>
      </c>
      <c r="BD17" s="30">
        <v>1.9624890660392804</v>
      </c>
      <c r="BE17" s="30">
        <v>0.42705780940661492</v>
      </c>
      <c r="BF17" s="30">
        <v>1.3343516031042819</v>
      </c>
      <c r="BG17" s="30">
        <v>0.12246915596041645</v>
      </c>
      <c r="BH17" s="30">
        <v>0.52191216082179659</v>
      </c>
      <c r="BI17" s="30">
        <v>7.2981059973079437E-2</v>
      </c>
      <c r="BJ17" s="30">
        <v>0.16220000115723446</v>
      </c>
      <c r="BK17" s="30">
        <v>2.1335423500276399E-2</v>
      </c>
      <c r="BL17" s="30">
        <v>0.10606864553003012</v>
      </c>
      <c r="BM17" s="30">
        <v>1.5812356136905188E-2</v>
      </c>
      <c r="BN17" s="30" t="s">
        <v>944</v>
      </c>
      <c r="BO17" s="30">
        <v>0.10314986200714059</v>
      </c>
      <c r="BP17" s="30">
        <v>8.12710918954649E-2</v>
      </c>
      <c r="BQ17" s="31">
        <v>1.1379854520118847E-2</v>
      </c>
      <c r="BR17">
        <v>0.44882204524460811</v>
      </c>
      <c r="BS17">
        <v>2.6113641019866733E-2</v>
      </c>
      <c r="BT17">
        <v>0.14149453066047527</v>
      </c>
      <c r="BU17">
        <v>48.987799310173557</v>
      </c>
      <c r="BV17">
        <v>82.235233666456267</v>
      </c>
      <c r="BW17">
        <v>6.2342001856304119</v>
      </c>
      <c r="BX17">
        <v>59.566084852391647</v>
      </c>
      <c r="BY17">
        <v>69.896203764756464</v>
      </c>
      <c r="BZ17">
        <v>28.248221000993315</v>
      </c>
      <c r="CA17">
        <v>16.042625989256454</v>
      </c>
      <c r="CB17">
        <v>0.31096975774450986</v>
      </c>
      <c r="CC17">
        <v>0.44527974752115279</v>
      </c>
      <c r="CD17">
        <v>2.7568131883684672</v>
      </c>
      <c r="CE17">
        <v>2.2921986534274463</v>
      </c>
      <c r="CF17">
        <v>4.3600412018629207E-3</v>
      </c>
      <c r="CG17">
        <v>9.1870704521775665E-3</v>
      </c>
      <c r="CH17">
        <v>3.8282180757998377E-3</v>
      </c>
      <c r="CI17">
        <v>4.0230031756677024E-3</v>
      </c>
      <c r="CJ17">
        <v>3.2791716915045064E-3</v>
      </c>
      <c r="CK17">
        <v>3.0243937401813973E-2</v>
      </c>
      <c r="CL17">
        <v>8.8514403693247777E-3</v>
      </c>
      <c r="CM17">
        <v>2.4057212339435425E-3</v>
      </c>
      <c r="CN17">
        <v>3.1834758441794883E-2</v>
      </c>
      <c r="CO17">
        <v>5.3565390069029144E-3</v>
      </c>
      <c r="CP17">
        <v>1.57419361031522E-2</v>
      </c>
      <c r="CQ17">
        <v>4.7290219282995127E-3</v>
      </c>
      <c r="CR17">
        <v>1.1971914823545222E-2</v>
      </c>
      <c r="CS17">
        <v>6.0011220161771198E-3</v>
      </c>
      <c r="CT17">
        <v>2.9719341359384793E-2</v>
      </c>
      <c r="CU17">
        <v>4.0247375031033277E-3</v>
      </c>
      <c r="CV17">
        <v>2.746126816327658E-2</v>
      </c>
      <c r="CW17">
        <v>1.0502371380962248E-2</v>
      </c>
      <c r="CX17">
        <v>5.6178792972496807E-3</v>
      </c>
      <c r="CY17">
        <v>9.2940295464482466E-3</v>
      </c>
    </row>
    <row r="18" spans="1:103" x14ac:dyDescent="0.25">
      <c r="A18" s="35" t="s">
        <v>117</v>
      </c>
      <c r="B18" s="35">
        <v>640.16773234265315</v>
      </c>
      <c r="C18" s="36">
        <v>2099.7707141088463</v>
      </c>
      <c r="D18" s="36">
        <v>657.40325688945632</v>
      </c>
      <c r="E18" s="35">
        <v>2509.8513800634037</v>
      </c>
      <c r="F18" s="35">
        <v>2784.4021000402713</v>
      </c>
      <c r="G18" s="35">
        <v>215392.56930851424</v>
      </c>
      <c r="H18" s="35">
        <v>213.29213424300085</v>
      </c>
      <c r="I18" s="35">
        <v>243.6502408289368</v>
      </c>
      <c r="J18" s="35">
        <v>396797.71754636237</v>
      </c>
      <c r="K18" s="35">
        <v>390468.77220492827</v>
      </c>
      <c r="L18" s="35">
        <v>16.87181081549922</v>
      </c>
      <c r="M18" s="35">
        <v>90.88172498233169</v>
      </c>
      <c r="N18" s="36">
        <v>1095.7819068505603</v>
      </c>
      <c r="O18" s="35">
        <v>5377.1563260327703</v>
      </c>
      <c r="P18" s="35">
        <v>97.485735107523027</v>
      </c>
      <c r="Q18" s="35">
        <v>5.4803720627663095E-2</v>
      </c>
      <c r="R18" s="35">
        <v>487.99183335865041</v>
      </c>
      <c r="S18" s="35">
        <v>1387.4518412832379</v>
      </c>
      <c r="T18" s="35">
        <v>183.57160539566377</v>
      </c>
      <c r="U18" s="35">
        <v>817.21141825825146</v>
      </c>
      <c r="V18" s="35">
        <v>126.1567716221691</v>
      </c>
      <c r="W18" s="35">
        <v>30.817175566610505</v>
      </c>
      <c r="X18" s="35">
        <v>82.98530262314398</v>
      </c>
      <c r="Y18" s="35">
        <v>7.5412426200669502</v>
      </c>
      <c r="Z18" s="35">
        <v>31.220240050152114</v>
      </c>
      <c r="AA18" s="35">
        <v>4.1189902075672249</v>
      </c>
      <c r="AB18" s="35">
        <v>8.2171290695269974</v>
      </c>
      <c r="AC18" s="35">
        <v>0.69444550241402025</v>
      </c>
      <c r="AD18" s="35">
        <v>3.256478783699023</v>
      </c>
      <c r="AE18" s="35">
        <v>0.34841377492356179</v>
      </c>
      <c r="AF18" s="35" t="s">
        <v>945</v>
      </c>
      <c r="AG18" s="35">
        <v>4.3509091130555149</v>
      </c>
      <c r="AH18" s="35">
        <v>1.4462148205974481</v>
      </c>
      <c r="AI18" s="35">
        <v>6.2751227129237849E-2</v>
      </c>
      <c r="AJ18" s="29">
        <v>8.7909466660868922</v>
      </c>
      <c r="AK18" s="30">
        <v>139.46885027696086</v>
      </c>
      <c r="AL18" s="30">
        <v>43.820367685672046</v>
      </c>
      <c r="AM18" s="30">
        <v>203.16843268452075</v>
      </c>
      <c r="AN18" s="30">
        <v>191.2648103923886</v>
      </c>
      <c r="AO18" s="30">
        <v>2937.8862426489854</v>
      </c>
      <c r="AP18" s="30">
        <v>12.918061478451911</v>
      </c>
      <c r="AQ18" s="30">
        <v>17.403087027848972</v>
      </c>
      <c r="AR18" s="30">
        <v>5375.3191048462368</v>
      </c>
      <c r="AS18" s="30">
        <v>5274.6039381014898</v>
      </c>
      <c r="AT18" s="30">
        <v>0.46053351747939425</v>
      </c>
      <c r="AU18" s="30">
        <v>1.1010281910828736</v>
      </c>
      <c r="AV18" s="30">
        <v>79.167772885911575</v>
      </c>
      <c r="AW18" s="30">
        <v>70.450309337569962</v>
      </c>
      <c r="AX18" s="30">
        <v>1.40589449037463</v>
      </c>
      <c r="AY18" s="30">
        <v>6.6288155916633318E-3</v>
      </c>
      <c r="AZ18" s="30">
        <v>6.0687201349248072</v>
      </c>
      <c r="BA18" s="30">
        <v>17.366726105132884</v>
      </c>
      <c r="BB18" s="30">
        <v>2.377207563647131</v>
      </c>
      <c r="BC18" s="30">
        <v>10.559752157969577</v>
      </c>
      <c r="BD18" s="30">
        <v>1.6249136018114148</v>
      </c>
      <c r="BE18" s="30">
        <v>0.40761804323881728</v>
      </c>
      <c r="BF18" s="30">
        <v>1.1701212680872297</v>
      </c>
      <c r="BG18" s="30">
        <v>0.10781053395342435</v>
      </c>
      <c r="BH18" s="30">
        <v>0.42063058256779162</v>
      </c>
      <c r="BI18" s="30">
        <v>6.5749007562433417E-2</v>
      </c>
      <c r="BJ18" s="30">
        <v>0.13362513241333687</v>
      </c>
      <c r="BK18" s="30">
        <v>1.7130157425315772E-2</v>
      </c>
      <c r="BL18" s="30">
        <v>7.2891343142432383E-2</v>
      </c>
      <c r="BM18" s="30">
        <v>1.0342405859903607E-2</v>
      </c>
      <c r="BN18" s="30" t="s">
        <v>945</v>
      </c>
      <c r="BO18" s="30">
        <v>9.3393538896941741E-2</v>
      </c>
      <c r="BP18" s="30">
        <v>2.4279267505762713E-2</v>
      </c>
      <c r="BQ18" s="31">
        <v>7.6069308690660687E-3</v>
      </c>
      <c r="BR18">
        <v>0.18188873551697368</v>
      </c>
      <c r="BS18">
        <v>6.4713517341550815E-3</v>
      </c>
      <c r="BT18">
        <v>6.0491624274847194E-2</v>
      </c>
      <c r="BU18">
        <v>20.788282281145854</v>
      </c>
      <c r="BV18">
        <v>34.805285282984563</v>
      </c>
      <c r="BW18">
        <v>2.5259483280993393</v>
      </c>
      <c r="BX18">
        <v>25.108845375716228</v>
      </c>
      <c r="BY18">
        <v>30.204128472531465</v>
      </c>
      <c r="BZ18">
        <v>13.468306945235614</v>
      </c>
      <c r="CA18">
        <v>6.7186395035265525</v>
      </c>
      <c r="CB18">
        <v>0.11292265311828559</v>
      </c>
      <c r="CC18">
        <v>0.19071288057716548</v>
      </c>
      <c r="CD18">
        <v>1.1779230455252883</v>
      </c>
      <c r="CE18">
        <v>0.97219684562486508</v>
      </c>
      <c r="CF18">
        <v>1.8068437430564168E-3</v>
      </c>
      <c r="CG18">
        <v>3.8011503196313141E-3</v>
      </c>
      <c r="CH18">
        <v>5.3010762754234419E-4</v>
      </c>
      <c r="CI18">
        <v>1.6509798859313323E-3</v>
      </c>
      <c r="CJ18">
        <v>1.3489191848952921E-3</v>
      </c>
      <c r="CK18">
        <v>8.4903711576034772E-3</v>
      </c>
      <c r="CL18">
        <v>1.0099136342502403E-2</v>
      </c>
      <c r="CM18">
        <v>3.4996157804018969E-3</v>
      </c>
      <c r="CN18">
        <v>3.4975100125261178E-3</v>
      </c>
      <c r="CO18">
        <v>1.5029055527227906E-3</v>
      </c>
      <c r="CP18">
        <v>8.2603627657553119E-3</v>
      </c>
      <c r="CQ18">
        <v>3.408082375710332E-3</v>
      </c>
      <c r="CR18">
        <v>4.9318158749685819E-3</v>
      </c>
      <c r="CS18">
        <v>3.1490222902488913E-3</v>
      </c>
      <c r="CT18">
        <v>1.2428717370726317E-2</v>
      </c>
      <c r="CU18">
        <v>2.4602934500148814E-3</v>
      </c>
      <c r="CV18">
        <v>9.3814221555746907E-3</v>
      </c>
      <c r="CW18">
        <v>9.0457318758877386E-3</v>
      </c>
      <c r="CX18">
        <v>2.9475409167984737E-3</v>
      </c>
      <c r="CY18">
        <v>4.5788530285717968E-3</v>
      </c>
    </row>
    <row r="19" spans="1:103" x14ac:dyDescent="0.25">
      <c r="A19" s="37" t="s">
        <v>118</v>
      </c>
      <c r="B19">
        <v>911.49325731535555</v>
      </c>
      <c r="C19">
        <v>70.676889075383357</v>
      </c>
      <c r="D19" t="s">
        <v>119</v>
      </c>
      <c r="E19" t="s">
        <v>120</v>
      </c>
      <c r="F19">
        <v>162.80812847773029</v>
      </c>
      <c r="G19">
        <v>218234.74074208149</v>
      </c>
      <c r="H19">
        <v>256.65029125938611</v>
      </c>
      <c r="I19">
        <v>269.05937035428491</v>
      </c>
      <c r="J19">
        <v>401586.16262482171</v>
      </c>
      <c r="K19">
        <v>395445.98671950656</v>
      </c>
      <c r="L19">
        <v>10.571871110819647</v>
      </c>
      <c r="M19">
        <v>107.21792088968196</v>
      </c>
      <c r="N19">
        <v>105.27972743009592</v>
      </c>
      <c r="O19">
        <v>6217.4948476639993</v>
      </c>
      <c r="P19">
        <v>95.65398046364686</v>
      </c>
      <c r="Q19">
        <v>0.23436419260100178</v>
      </c>
      <c r="R19">
        <v>521.79773376429341</v>
      </c>
      <c r="S19">
        <v>1403.4394634887035</v>
      </c>
      <c r="T19">
        <v>179.57292181470015</v>
      </c>
      <c r="U19">
        <v>774.62578703928341</v>
      </c>
      <c r="V19">
        <v>117.90947604576895</v>
      </c>
      <c r="W19">
        <v>29.400505622842903</v>
      </c>
      <c r="X19">
        <v>77.957574263006975</v>
      </c>
      <c r="Y19">
        <v>7.1251702211141605</v>
      </c>
      <c r="Z19">
        <v>30.450482495144769</v>
      </c>
      <c r="AA19">
        <v>3.9361517724030559</v>
      </c>
      <c r="AB19">
        <v>8.1636510759284509</v>
      </c>
      <c r="AC19">
        <v>0.73157566448739286</v>
      </c>
      <c r="AD19">
        <v>3.700321841430144</v>
      </c>
      <c r="AE19">
        <v>0.38353574084577735</v>
      </c>
      <c r="AF19" t="s">
        <v>121</v>
      </c>
      <c r="AG19">
        <v>6.2547645237126623</v>
      </c>
      <c r="AH19">
        <v>8.6313588168367836</v>
      </c>
      <c r="AI19">
        <v>0.8146950923127555</v>
      </c>
      <c r="AJ19" s="29">
        <v>10.566815945990681</v>
      </c>
      <c r="AK19" s="30">
        <v>0.83190457911586257</v>
      </c>
      <c r="AL19" s="30" t="s">
        <v>119</v>
      </c>
      <c r="AM19" s="30" t="s">
        <v>120</v>
      </c>
      <c r="AN19" s="30">
        <v>18.329671524424924</v>
      </c>
      <c r="AO19" s="30">
        <v>2472.2268567799633</v>
      </c>
      <c r="AP19" s="30">
        <v>13.405455851561333</v>
      </c>
      <c r="AQ19" s="30">
        <v>15.444335382682979</v>
      </c>
      <c r="AR19" s="30">
        <v>4272.3165790297462</v>
      </c>
      <c r="AS19" s="30">
        <v>3767.991956107448</v>
      </c>
      <c r="AT19" s="30">
        <v>0.24064526245973991</v>
      </c>
      <c r="AU19" s="30">
        <v>1.1614920257224082</v>
      </c>
      <c r="AV19" s="30">
        <v>2.8976429438655251</v>
      </c>
      <c r="AW19" s="30">
        <v>72.297536801413955</v>
      </c>
      <c r="AX19" s="30">
        <v>1.0875155486623984</v>
      </c>
      <c r="AY19" s="30">
        <v>9.5899733537300903E-3</v>
      </c>
      <c r="AZ19" s="30">
        <v>5.6349999149836076</v>
      </c>
      <c r="BA19" s="30">
        <v>15.034234470973068</v>
      </c>
      <c r="BB19" s="30">
        <v>1.8307328429965115</v>
      </c>
      <c r="BC19" s="30">
        <v>7.4500447688857721</v>
      </c>
      <c r="BD19" s="30">
        <v>1.2483839201333762</v>
      </c>
      <c r="BE19" s="30">
        <v>0.33434815586722511</v>
      </c>
      <c r="BF19" s="30">
        <v>0.91978811850021169</v>
      </c>
      <c r="BG19" s="30">
        <v>8.3135737776820359E-2</v>
      </c>
      <c r="BH19" s="30">
        <v>0.34960722755112617</v>
      </c>
      <c r="BI19" s="30">
        <v>4.8964286581990958E-2</v>
      </c>
      <c r="BJ19" s="30">
        <v>0.10859371012382575</v>
      </c>
      <c r="BK19" s="30">
        <v>1.5090135597430682E-2</v>
      </c>
      <c r="BL19" s="30">
        <v>7.632288825703025E-2</v>
      </c>
      <c r="BM19" s="30">
        <v>1.0038316662721421E-2</v>
      </c>
      <c r="BN19" s="30" t="s">
        <v>121</v>
      </c>
      <c r="BO19" s="30">
        <v>9.7128261452810102E-2</v>
      </c>
      <c r="BP19" s="30">
        <v>0.10330054046701959</v>
      </c>
      <c r="BQ19" s="31">
        <v>1.7977675515288831E-2</v>
      </c>
      <c r="BR19">
        <v>0.18024633520324881</v>
      </c>
      <c r="BS19">
        <v>8.9434624694679447E-3</v>
      </c>
      <c r="BT19">
        <v>5.9512614457463406E-2</v>
      </c>
      <c r="BU19">
        <v>20.26916026230866</v>
      </c>
      <c r="BV19">
        <v>33.62072165629074</v>
      </c>
      <c r="BW19">
        <v>2.5113526728298114</v>
      </c>
      <c r="BX19">
        <v>24.520870490534136</v>
      </c>
      <c r="BY19">
        <v>29.284066273460901</v>
      </c>
      <c r="BZ19">
        <v>13.06550241456002</v>
      </c>
      <c r="CA19">
        <v>6.6160836541293362</v>
      </c>
      <c r="CB19">
        <v>0.10998150696512075</v>
      </c>
      <c r="CC19">
        <v>0.18548041909961063</v>
      </c>
      <c r="CD19">
        <v>1.1373872105560465</v>
      </c>
      <c r="CE19">
        <v>0.95140217554001638</v>
      </c>
      <c r="CF19">
        <v>1.3931033778295655E-3</v>
      </c>
      <c r="CG19">
        <v>2.9302770606949666E-3</v>
      </c>
      <c r="CH19">
        <v>2.3005079411237898E-3</v>
      </c>
      <c r="CI19">
        <v>3.6074504828766925E-3</v>
      </c>
      <c r="CJ19">
        <v>4.3811895138074554E-4</v>
      </c>
      <c r="CK19">
        <v>8.3447221718386463E-3</v>
      </c>
      <c r="CL19">
        <v>1.4788966615306761E-2</v>
      </c>
      <c r="CM19">
        <v>2.6986331975237714E-3</v>
      </c>
      <c r="CN19">
        <v>1.3015191274306608E-2</v>
      </c>
      <c r="CO19">
        <v>1.4770417337866934E-3</v>
      </c>
      <c r="CP19">
        <v>1.1640584570558946E-2</v>
      </c>
      <c r="CQ19">
        <v>1.5145677883298498E-3</v>
      </c>
      <c r="CR19">
        <v>7.2225510435350391E-3</v>
      </c>
      <c r="CS19">
        <v>1.4802246189282856E-3</v>
      </c>
      <c r="CT19">
        <v>7.3473508497005884E-3</v>
      </c>
      <c r="CU19">
        <v>2.425940011139245E-3</v>
      </c>
      <c r="CV19">
        <v>9.2507977905661991E-3</v>
      </c>
      <c r="CW19">
        <v>8.3793277605931377E-3</v>
      </c>
      <c r="CX19">
        <v>2.9031061046840543E-3</v>
      </c>
      <c r="CY19">
        <v>7.5866731947088614E-4</v>
      </c>
    </row>
    <row r="20" spans="1:103" x14ac:dyDescent="0.25">
      <c r="A20" s="35" t="s">
        <v>122</v>
      </c>
      <c r="B20" s="35">
        <v>1414.6173535104581</v>
      </c>
      <c r="C20" s="35">
        <v>421.14954132041896</v>
      </c>
      <c r="D20" s="35">
        <v>77.683993911258725</v>
      </c>
      <c r="E20" s="35" t="s">
        <v>946</v>
      </c>
      <c r="F20" s="35">
        <v>486.776888565511</v>
      </c>
      <c r="G20" s="35">
        <v>213854.89943773774</v>
      </c>
      <c r="H20" s="35">
        <v>176.49938731562912</v>
      </c>
      <c r="I20" s="35">
        <v>348.15108847988586</v>
      </c>
      <c r="J20" s="35">
        <v>397155.06419400859</v>
      </c>
      <c r="K20" s="35">
        <v>386823.11655532406</v>
      </c>
      <c r="L20" s="35">
        <v>11.392433008894194</v>
      </c>
      <c r="M20" s="35">
        <v>158.73188562555325</v>
      </c>
      <c r="N20" s="35">
        <v>391.93819811624167</v>
      </c>
      <c r="O20" s="35">
        <v>5593.8552700025457</v>
      </c>
      <c r="P20" s="35">
        <v>96.021435216395901</v>
      </c>
      <c r="Q20" s="35">
        <v>0.59756095688157695</v>
      </c>
      <c r="R20" s="35">
        <v>500.59581836346837</v>
      </c>
      <c r="S20" s="35">
        <v>1382.0482764284595</v>
      </c>
      <c r="T20" s="35">
        <v>177.295638807769</v>
      </c>
      <c r="U20" s="35">
        <v>773.70913522656247</v>
      </c>
      <c r="V20" s="35">
        <v>115.87881024460309</v>
      </c>
      <c r="W20" s="35">
        <v>29.071598138678233</v>
      </c>
      <c r="X20" s="35">
        <v>77.90906274173922</v>
      </c>
      <c r="Y20" s="35">
        <v>7.1235234022233724</v>
      </c>
      <c r="Z20" s="35">
        <v>29.964628245510436</v>
      </c>
      <c r="AA20" s="35">
        <v>3.8502056106934544</v>
      </c>
      <c r="AB20" s="35">
        <v>8.1098136271883146</v>
      </c>
      <c r="AC20" s="35">
        <v>0.74464252706898237</v>
      </c>
      <c r="AD20" s="35">
        <v>3.7752466218304468</v>
      </c>
      <c r="AE20" s="35">
        <v>0.40500285811086889</v>
      </c>
      <c r="AF20" s="35" t="s">
        <v>947</v>
      </c>
      <c r="AG20" s="35">
        <v>7.5082143811228725</v>
      </c>
      <c r="AH20" s="35">
        <v>11.743052678285197</v>
      </c>
      <c r="AI20" s="35">
        <v>1.7526312391282657</v>
      </c>
      <c r="AJ20" s="29">
        <v>20.185982601359445</v>
      </c>
      <c r="AK20" s="30">
        <v>6.4553332628531699</v>
      </c>
      <c r="AL20" s="30">
        <v>3.6941341424182874</v>
      </c>
      <c r="AM20" s="30" t="s">
        <v>946</v>
      </c>
      <c r="AN20" s="30">
        <v>46.520292903365323</v>
      </c>
      <c r="AO20" s="30">
        <v>3272.2567904594221</v>
      </c>
      <c r="AP20" s="30">
        <v>25.544124201397235</v>
      </c>
      <c r="AQ20" s="30">
        <v>32.339111012001304</v>
      </c>
      <c r="AR20" s="30">
        <v>6057.724045742405</v>
      </c>
      <c r="AS20" s="30">
        <v>6106.364509007476</v>
      </c>
      <c r="AT20" s="30">
        <v>0.42117756162213366</v>
      </c>
      <c r="AU20" s="30">
        <v>2.3817762349315132</v>
      </c>
      <c r="AV20" s="30">
        <v>9.0181537354573145</v>
      </c>
      <c r="AW20" s="30">
        <v>81.650662255421238</v>
      </c>
      <c r="AX20" s="30">
        <v>1.6141788585653536</v>
      </c>
      <c r="AY20" s="30">
        <v>2.170762708890471E-2</v>
      </c>
      <c r="AZ20" s="30">
        <v>8.4014981073229364</v>
      </c>
      <c r="BA20" s="30">
        <v>22.600757586519695</v>
      </c>
      <c r="BB20" s="30">
        <v>2.9832448541236936</v>
      </c>
      <c r="BC20" s="30">
        <v>12.474335401193898</v>
      </c>
      <c r="BD20" s="30">
        <v>1.8179094965661042</v>
      </c>
      <c r="BE20" s="30">
        <v>0.43363965039244251</v>
      </c>
      <c r="BF20" s="30">
        <v>1.3471599419237612</v>
      </c>
      <c r="BG20" s="30">
        <v>0.12762557947201345</v>
      </c>
      <c r="BH20" s="30">
        <v>0.57414741894827059</v>
      </c>
      <c r="BI20" s="30">
        <v>8.3116933827479228E-2</v>
      </c>
      <c r="BJ20" s="30">
        <v>0.17204746983948468</v>
      </c>
      <c r="BK20" s="30">
        <v>1.9606160704403845E-2</v>
      </c>
      <c r="BL20" s="30">
        <v>0.12027957294299201</v>
      </c>
      <c r="BM20" s="30">
        <v>1.6315376121761649E-2</v>
      </c>
      <c r="BN20" s="30" t="s">
        <v>947</v>
      </c>
      <c r="BO20" s="30">
        <v>0.18145072871825049</v>
      </c>
      <c r="BP20" s="30">
        <v>0.20567694585251034</v>
      </c>
      <c r="BQ20" s="31">
        <v>4.1887342886072709E-2</v>
      </c>
      <c r="BR20">
        <v>0.41718834120771664</v>
      </c>
      <c r="BS20">
        <v>1.6001797644481005E-2</v>
      </c>
      <c r="BT20">
        <v>0.13875726044227404</v>
      </c>
      <c r="BU20">
        <v>46.827241146932934</v>
      </c>
      <c r="BV20">
        <v>77.812686739498247</v>
      </c>
      <c r="BW20">
        <v>5.8281775557378195</v>
      </c>
      <c r="BX20">
        <v>55.919786675071698</v>
      </c>
      <c r="BY20">
        <v>67.335251858869924</v>
      </c>
      <c r="BZ20">
        <v>29.105491808241215</v>
      </c>
      <c r="CA20">
        <v>15.19932366804831</v>
      </c>
      <c r="CB20">
        <v>0.32803687865865666</v>
      </c>
      <c r="CC20">
        <v>0.42913206420159689</v>
      </c>
      <c r="CD20">
        <v>2.6403192186941555</v>
      </c>
      <c r="CE20">
        <v>2.2067424014463017</v>
      </c>
      <c r="CF20">
        <v>3.2060428751121903E-3</v>
      </c>
      <c r="CG20">
        <v>2.2743675693909253E-3</v>
      </c>
      <c r="CH20">
        <v>4.5269853334869749E-3</v>
      </c>
      <c r="CI20">
        <v>1.2588262050366801E-3</v>
      </c>
      <c r="CJ20">
        <v>3.8880445991558614E-3</v>
      </c>
      <c r="CK20">
        <v>6.480380887030698E-3</v>
      </c>
      <c r="CL20">
        <v>7.7062913641082588E-3</v>
      </c>
      <c r="CM20">
        <v>7.9168921842245384E-3</v>
      </c>
      <c r="CN20">
        <v>2.9893625402884462E-2</v>
      </c>
      <c r="CO20">
        <v>3.3999739755052436E-3</v>
      </c>
      <c r="CP20">
        <v>2.1773533465692201E-2</v>
      </c>
      <c r="CQ20">
        <v>5.7971911775459989E-3</v>
      </c>
      <c r="CR20">
        <v>1.1157679089908938E-2</v>
      </c>
      <c r="CS20">
        <v>3.4067803159630347E-3</v>
      </c>
      <c r="CT20">
        <v>1.6915441922506328E-2</v>
      </c>
      <c r="CU20">
        <v>6.2303709032097247E-3</v>
      </c>
      <c r="CV20">
        <v>1.8212508239112215E-2</v>
      </c>
      <c r="CW20">
        <v>1.7807880801523745E-2</v>
      </c>
      <c r="CX20">
        <v>8.6980859515304876E-3</v>
      </c>
      <c r="CY20">
        <v>7.8469551945795964E-3</v>
      </c>
    </row>
    <row r="21" spans="1:103" x14ac:dyDescent="0.25">
      <c r="A21" s="35" t="s">
        <v>123</v>
      </c>
      <c r="B21" s="35">
        <v>842.26481589726632</v>
      </c>
      <c r="C21" s="35">
        <v>114.26294841156181</v>
      </c>
      <c r="D21" s="35">
        <v>9.5855053508979182</v>
      </c>
      <c r="E21" s="35" t="s">
        <v>948</v>
      </c>
      <c r="F21" s="35">
        <v>243.93087830835765</v>
      </c>
      <c r="G21" s="35">
        <v>209820.4936740922</v>
      </c>
      <c r="H21" s="35">
        <v>222.37708908554796</v>
      </c>
      <c r="I21" s="35">
        <v>315.01064612076414</v>
      </c>
      <c r="J21" s="35">
        <v>391794.86447931529</v>
      </c>
      <c r="K21" s="35">
        <v>383969.59120665496</v>
      </c>
      <c r="L21" s="35">
        <v>10.220525490194316</v>
      </c>
      <c r="M21" s="35">
        <v>105.04083216795323</v>
      </c>
      <c r="N21" s="35">
        <v>118.381807508656</v>
      </c>
      <c r="O21" s="35">
        <v>5343.7433838357465</v>
      </c>
      <c r="P21" s="35">
        <v>92.556637885085038</v>
      </c>
      <c r="Q21" s="35">
        <v>0.1215214726816042</v>
      </c>
      <c r="R21" s="35">
        <v>458.34155610066148</v>
      </c>
      <c r="S21" s="35">
        <v>1308.3666153659431</v>
      </c>
      <c r="T21" s="35">
        <v>172.45451648656501</v>
      </c>
      <c r="U21" s="35">
        <v>762.35899184761729</v>
      </c>
      <c r="V21" s="35">
        <v>118.57106343369136</v>
      </c>
      <c r="W21" s="35">
        <v>28.772863707206881</v>
      </c>
      <c r="X21" s="35">
        <v>79.133555227800997</v>
      </c>
      <c r="Y21" s="35">
        <v>7.149446619186099</v>
      </c>
      <c r="Z21" s="35">
        <v>30.058074424680498</v>
      </c>
      <c r="AA21" s="35">
        <v>3.8113490971059099</v>
      </c>
      <c r="AB21" s="35">
        <v>7.8136363362918795</v>
      </c>
      <c r="AC21" s="35">
        <v>0.66443052526401447</v>
      </c>
      <c r="AD21" s="35">
        <v>3.1081749122614011</v>
      </c>
      <c r="AE21" s="35">
        <v>0.35099773682584229</v>
      </c>
      <c r="AF21" s="35" t="s">
        <v>949</v>
      </c>
      <c r="AG21" s="35">
        <v>5.9560220020277796</v>
      </c>
      <c r="AH21" s="35">
        <v>3.7093384537340199</v>
      </c>
      <c r="AI21" s="35">
        <v>0.34284049087060031</v>
      </c>
      <c r="AJ21" s="29">
        <v>7.5236608748174998</v>
      </c>
      <c r="AK21" s="30">
        <v>4.0111822393643095</v>
      </c>
      <c r="AL21" s="30">
        <v>0.90150801330684016</v>
      </c>
      <c r="AM21" s="30" t="s">
        <v>948</v>
      </c>
      <c r="AN21" s="30">
        <v>42.133655463479684</v>
      </c>
      <c r="AO21" s="30">
        <v>2836.6368500432168</v>
      </c>
      <c r="AP21" s="30">
        <v>26.622154100160053</v>
      </c>
      <c r="AQ21" s="30">
        <v>35.132917082862498</v>
      </c>
      <c r="AR21" s="30">
        <v>6066.4000677576332</v>
      </c>
      <c r="AS21" s="30">
        <v>5811.5354541765528</v>
      </c>
      <c r="AT21" s="30">
        <v>0.39625583865469777</v>
      </c>
      <c r="AU21" s="30">
        <v>1.1901193139101018</v>
      </c>
      <c r="AV21" s="30">
        <v>5.558397092396743</v>
      </c>
      <c r="AW21" s="30">
        <v>67.205616776465305</v>
      </c>
      <c r="AX21" s="30">
        <v>1.1987655410101516</v>
      </c>
      <c r="AY21" s="30">
        <v>1.2526882075123364E-2</v>
      </c>
      <c r="AZ21" s="30">
        <v>5.9211494881398909</v>
      </c>
      <c r="BA21" s="30">
        <v>19.562801010761618</v>
      </c>
      <c r="BB21" s="30">
        <v>2.6576484540788039</v>
      </c>
      <c r="BC21" s="30">
        <v>11.966116755948136</v>
      </c>
      <c r="BD21" s="30">
        <v>1.8868722267796305</v>
      </c>
      <c r="BE21" s="30">
        <v>0.4389531689861913</v>
      </c>
      <c r="BF21" s="30">
        <v>1.2851827879717987</v>
      </c>
      <c r="BG21" s="30">
        <v>0.12029198089118794</v>
      </c>
      <c r="BH21" s="30">
        <v>0.53137129398555683</v>
      </c>
      <c r="BI21" s="30">
        <v>7.4553533524019833E-2</v>
      </c>
      <c r="BJ21" s="30">
        <v>0.15597444445001615</v>
      </c>
      <c r="BK21" s="30">
        <v>2.0079607308906008E-2</v>
      </c>
      <c r="BL21" s="30">
        <v>9.3904566783341095E-2</v>
      </c>
      <c r="BM21" s="30">
        <v>1.3992872242643291E-2</v>
      </c>
      <c r="BN21" s="30" t="s">
        <v>949</v>
      </c>
      <c r="BO21" s="30">
        <v>0.17892582218210243</v>
      </c>
      <c r="BP21" s="30">
        <v>7.7805992243636032E-2</v>
      </c>
      <c r="BQ21" s="31">
        <v>2.4617586263981184E-2</v>
      </c>
      <c r="BR21">
        <v>0.41695517104123814</v>
      </c>
      <c r="BS21">
        <v>1.1077991462751811E-2</v>
      </c>
      <c r="BT21">
        <v>0.13372676917427806</v>
      </c>
      <c r="BU21">
        <v>46.434360744157033</v>
      </c>
      <c r="BV21">
        <v>76.972574343417705</v>
      </c>
      <c r="BW21">
        <v>5.7107034400700103</v>
      </c>
      <c r="BX21">
        <v>55.404721246390743</v>
      </c>
      <c r="BY21">
        <v>67.035523279338989</v>
      </c>
      <c r="BZ21">
        <v>28.148852586363816</v>
      </c>
      <c r="CA21">
        <v>15.101254287890239</v>
      </c>
      <c r="CB21">
        <v>0.27064481343052299</v>
      </c>
      <c r="CC21">
        <v>0.42374412044320053</v>
      </c>
      <c r="CD21">
        <v>2.619784186059158</v>
      </c>
      <c r="CE21">
        <v>2.2055456708708538</v>
      </c>
      <c r="CF21">
        <v>6.6189281587718703E-3</v>
      </c>
      <c r="CG21">
        <v>8.4913667384403247E-3</v>
      </c>
      <c r="CH21">
        <v>4.4735298433861851E-3</v>
      </c>
      <c r="CI21">
        <v>5.4745403536617552E-3</v>
      </c>
      <c r="CJ21">
        <v>1.0233692015474832E-3</v>
      </c>
      <c r="CK21">
        <v>3.4523224804047625E-2</v>
      </c>
      <c r="CL21">
        <v>2.259446383204626E-2</v>
      </c>
      <c r="CM21">
        <v>7.8259549299454952E-3</v>
      </c>
      <c r="CN21">
        <v>2.3200461307211907E-2</v>
      </c>
      <c r="CO21">
        <v>3.3629682431487646E-3</v>
      </c>
      <c r="CP21">
        <v>1.8470518419060014E-2</v>
      </c>
      <c r="CQ21">
        <v>5.1174131925385419E-3</v>
      </c>
      <c r="CR21">
        <v>1.6375342473138193E-2</v>
      </c>
      <c r="CS21">
        <v>4.9992768490591498E-3</v>
      </c>
      <c r="CT21">
        <v>5.6756772682995133E-3</v>
      </c>
      <c r="CU21">
        <v>4.720687572182059E-3</v>
      </c>
      <c r="CV21">
        <v>1.4134315408248792E-2</v>
      </c>
      <c r="CW21">
        <v>1.4367431625904023E-2</v>
      </c>
      <c r="CX21">
        <v>5.1742573688775594E-3</v>
      </c>
      <c r="CY21">
        <v>9.495285928762599E-3</v>
      </c>
    </row>
    <row r="22" spans="1:103" x14ac:dyDescent="0.25">
      <c r="A22" s="37" t="s">
        <v>124</v>
      </c>
      <c r="B22">
        <v>1166.2670540994829</v>
      </c>
      <c r="C22">
        <v>191.10328133660832</v>
      </c>
      <c r="D22" s="35">
        <v>2.167851600672912</v>
      </c>
      <c r="E22" t="s">
        <v>125</v>
      </c>
      <c r="F22">
        <v>189.37400857382718</v>
      </c>
      <c r="G22">
        <v>209648.25121733968</v>
      </c>
      <c r="H22">
        <v>148.71368214204708</v>
      </c>
      <c r="I22">
        <v>311.77235873109743</v>
      </c>
      <c r="J22">
        <v>393724.53637660487</v>
      </c>
      <c r="K22">
        <v>386271.99552947003</v>
      </c>
      <c r="L22">
        <v>11.035151469099537</v>
      </c>
      <c r="M22">
        <v>139.01072531903185</v>
      </c>
      <c r="N22">
        <v>276.26884603284844</v>
      </c>
      <c r="O22">
        <v>5379.2543165368152</v>
      </c>
      <c r="P22">
        <v>91.231818780044421</v>
      </c>
      <c r="Q22">
        <v>0.53068600883470807</v>
      </c>
      <c r="R22">
        <v>476.30279188969467</v>
      </c>
      <c r="S22">
        <v>1346.8726713093836</v>
      </c>
      <c r="T22">
        <v>175.8179307849297</v>
      </c>
      <c r="U22">
        <v>770.71059042156969</v>
      </c>
      <c r="V22">
        <v>117.41935245783148</v>
      </c>
      <c r="W22">
        <v>28.759289801831862</v>
      </c>
      <c r="X22">
        <v>75.989926445973452</v>
      </c>
      <c r="Y22">
        <v>6.8885042241647234</v>
      </c>
      <c r="Z22">
        <v>29.129683324833415</v>
      </c>
      <c r="AA22">
        <v>3.7288441938395676</v>
      </c>
      <c r="AB22">
        <v>7.6013005272021115</v>
      </c>
      <c r="AC22">
        <v>0.67452627207823435</v>
      </c>
      <c r="AD22">
        <v>3.4540810668776745</v>
      </c>
      <c r="AE22">
        <v>0.37862815755011681</v>
      </c>
      <c r="AF22" t="s">
        <v>126</v>
      </c>
      <c r="AG22">
        <v>5.6800739615585707</v>
      </c>
      <c r="AH22">
        <v>8.1303074926612489</v>
      </c>
      <c r="AI22">
        <v>1.716424904416838</v>
      </c>
      <c r="AJ22" s="29">
        <v>38.778580605310253</v>
      </c>
      <c r="AK22" s="30">
        <v>8.4981280175844898</v>
      </c>
      <c r="AL22" s="30">
        <v>0.17548778928977396</v>
      </c>
      <c r="AM22" s="30" t="s">
        <v>125</v>
      </c>
      <c r="AN22" s="30">
        <v>48.09400127504027</v>
      </c>
      <c r="AO22" s="30">
        <v>3954.9758141429215</v>
      </c>
      <c r="AP22" s="30">
        <v>26.973221535675272</v>
      </c>
      <c r="AQ22" s="30">
        <v>35.396796442943092</v>
      </c>
      <c r="AR22" s="30">
        <v>6723.2432304205886</v>
      </c>
      <c r="AS22" s="30">
        <v>6946.8317621892511</v>
      </c>
      <c r="AT22" s="30">
        <v>0.54741293817615433</v>
      </c>
      <c r="AU22" s="30">
        <v>4.5331025371170659</v>
      </c>
      <c r="AV22" s="30">
        <v>17.42075961179194</v>
      </c>
      <c r="AW22" s="30">
        <v>107.83170300108357</v>
      </c>
      <c r="AX22" s="30">
        <v>1.1844662117156117</v>
      </c>
      <c r="AY22" s="30">
        <v>4.0272258997698207E-2</v>
      </c>
      <c r="AZ22" s="30">
        <v>7.5633023686034289</v>
      </c>
      <c r="BA22" s="30">
        <v>20.633552690911603</v>
      </c>
      <c r="BB22" s="30">
        <v>2.7476119842877482</v>
      </c>
      <c r="BC22" s="30">
        <v>11.784548802946738</v>
      </c>
      <c r="BD22" s="30">
        <v>1.8395779599167752</v>
      </c>
      <c r="BE22" s="30">
        <v>0.42363884284398301</v>
      </c>
      <c r="BF22" s="30">
        <v>1.0870790451023769</v>
      </c>
      <c r="BG22" s="30">
        <v>0.10432354462579467</v>
      </c>
      <c r="BH22" s="30">
        <v>0.47562701037472394</v>
      </c>
      <c r="BI22" s="30">
        <v>6.8236989618835175E-2</v>
      </c>
      <c r="BJ22" s="30">
        <v>0.17919346505027875</v>
      </c>
      <c r="BK22" s="30">
        <v>2.4542644766770427E-2</v>
      </c>
      <c r="BL22" s="30">
        <v>9.7903369262247006E-2</v>
      </c>
      <c r="BM22" s="30">
        <v>1.690295178603313E-2</v>
      </c>
      <c r="BN22" s="30" t="s">
        <v>126</v>
      </c>
      <c r="BO22" s="30">
        <v>0.17292982291071676</v>
      </c>
      <c r="BP22" s="30">
        <v>0.4374873228684944</v>
      </c>
      <c r="BQ22" s="31">
        <v>0.10324534023293112</v>
      </c>
      <c r="BR22">
        <v>0.42226152194118849</v>
      </c>
      <c r="BS22">
        <v>1.8062629815279001E-2</v>
      </c>
      <c r="BT22">
        <v>0.13661577622736548</v>
      </c>
      <c r="BU22">
        <v>47.301319675183244</v>
      </c>
      <c r="BV22">
        <v>78.452339885242992</v>
      </c>
      <c r="BW22">
        <v>5.8191866065116669</v>
      </c>
      <c r="BX22">
        <v>56.786011754156732</v>
      </c>
      <c r="BY22">
        <v>67.931008234412161</v>
      </c>
      <c r="BZ22">
        <v>28.43243623139573</v>
      </c>
      <c r="CA22">
        <v>15.344397348852965</v>
      </c>
      <c r="CB22">
        <v>0.26545732947844164</v>
      </c>
      <c r="CC22">
        <v>0.4310693562308946</v>
      </c>
      <c r="CD22">
        <v>2.6677590767308987</v>
      </c>
      <c r="CE22">
        <v>2.2161361364829335</v>
      </c>
      <c r="CF22">
        <v>3.4951042555440531E-3</v>
      </c>
      <c r="CG22">
        <v>7.3475699201366266E-3</v>
      </c>
      <c r="CH22">
        <v>1.5088650108821165E-3</v>
      </c>
      <c r="CI22">
        <v>5.0941251358735838E-3</v>
      </c>
      <c r="CJ22">
        <v>4.8115886421611328E-3</v>
      </c>
      <c r="CK22">
        <v>3.0309316872849247E-2</v>
      </c>
      <c r="CL22">
        <v>3.1204620098834651E-2</v>
      </c>
      <c r="CM22">
        <v>9.7996432153189712E-3</v>
      </c>
      <c r="CN22">
        <v>3.2043434041375767E-2</v>
      </c>
      <c r="CO22">
        <v>5.3637994499668232E-3</v>
      </c>
      <c r="CP22">
        <v>2.5742065212839838E-2</v>
      </c>
      <c r="CQ22">
        <v>3.8026980075290431E-3</v>
      </c>
      <c r="CR22">
        <v>1.5243241799142481E-2</v>
      </c>
      <c r="CS22">
        <v>5.980735302865599E-3</v>
      </c>
      <c r="CT22">
        <v>2.9708128139926543E-2</v>
      </c>
      <c r="CU22">
        <v>5.1185185039733577E-3</v>
      </c>
      <c r="CV22">
        <v>1.5582572929360099E-2</v>
      </c>
      <c r="CW22">
        <v>1.3374295358705615E-2</v>
      </c>
      <c r="CX22">
        <v>9.1850176073988588E-3</v>
      </c>
      <c r="CY22">
        <v>1.0858455205032034E-2</v>
      </c>
    </row>
    <row r="23" spans="1:103" x14ac:dyDescent="0.25">
      <c r="A23" s="37" t="s">
        <v>127</v>
      </c>
      <c r="B23">
        <v>637.46343071759793</v>
      </c>
      <c r="C23">
        <v>61.392678065558293</v>
      </c>
      <c r="D23" s="35">
        <v>2.4163054888918754</v>
      </c>
      <c r="E23" t="s">
        <v>128</v>
      </c>
      <c r="F23">
        <v>259.21126232809598</v>
      </c>
      <c r="G23">
        <v>212435.38602482842</v>
      </c>
      <c r="H23">
        <v>244.2267143027147</v>
      </c>
      <c r="I23">
        <v>319.19468157045918</v>
      </c>
      <c r="J23">
        <v>398155.63480741798</v>
      </c>
      <c r="K23">
        <v>391466.70497708488</v>
      </c>
      <c r="L23">
        <v>10.666053364427649</v>
      </c>
      <c r="M23">
        <v>82.531154580673217</v>
      </c>
      <c r="N23">
        <v>132.61583439361675</v>
      </c>
      <c r="O23">
        <v>5189.797787868416</v>
      </c>
      <c r="P23">
        <v>109.57064460852914</v>
      </c>
      <c r="Q23">
        <v>1.484919070517203E-2</v>
      </c>
      <c r="R23">
        <v>482.92489025608432</v>
      </c>
      <c r="S23">
        <v>1411.9785209590075</v>
      </c>
      <c r="T23">
        <v>189.15847652939573</v>
      </c>
      <c r="U23">
        <v>858.07250824960624</v>
      </c>
      <c r="V23">
        <v>135.70395866838464</v>
      </c>
      <c r="W23">
        <v>33.484072193061941</v>
      </c>
      <c r="X23">
        <v>90.951447194089312</v>
      </c>
      <c r="Y23">
        <v>8.4256395030007774</v>
      </c>
      <c r="Z23">
        <v>34.832517963198548</v>
      </c>
      <c r="AA23">
        <v>4.529215308604555</v>
      </c>
      <c r="AB23">
        <v>9.1978131660440017</v>
      </c>
      <c r="AC23">
        <v>0.79835955736854014</v>
      </c>
      <c r="AD23">
        <v>3.5000801380072128</v>
      </c>
      <c r="AE23">
        <v>0.35678089315583394</v>
      </c>
      <c r="AF23" t="s">
        <v>129</v>
      </c>
      <c r="AG23">
        <v>4.2660807419244229</v>
      </c>
      <c r="AH23">
        <v>0.1960972410642528</v>
      </c>
      <c r="AI23">
        <v>1.9058538080824375E-2</v>
      </c>
      <c r="AJ23" s="29">
        <v>8.8578299113478565</v>
      </c>
      <c r="AK23" s="30">
        <v>1.2876021176504866</v>
      </c>
      <c r="AL23" s="30">
        <v>0.15598307034593648</v>
      </c>
      <c r="AM23" s="30" t="s">
        <v>128</v>
      </c>
      <c r="AN23" s="30">
        <v>49.674688676034386</v>
      </c>
      <c r="AO23" s="30">
        <v>2464.3266911714991</v>
      </c>
      <c r="AP23" s="30">
        <v>29.528208475281829</v>
      </c>
      <c r="AQ23" s="30">
        <v>36.45161372472765</v>
      </c>
      <c r="AR23" s="30">
        <v>4020.2554199096962</v>
      </c>
      <c r="AS23" s="30">
        <v>4838.1857233758528</v>
      </c>
      <c r="AT23" s="30">
        <v>0.50319757717273284</v>
      </c>
      <c r="AU23" s="30">
        <v>0.99480529137614959</v>
      </c>
      <c r="AV23" s="30">
        <v>6.2446687401180636</v>
      </c>
      <c r="AW23" s="30">
        <v>73.554353727162848</v>
      </c>
      <c r="AX23" s="30">
        <v>2.6946693172129281</v>
      </c>
      <c r="AY23" s="30">
        <v>5.479345621389858E-3</v>
      </c>
      <c r="AZ23" s="30">
        <v>9.1850792475341532</v>
      </c>
      <c r="BA23" s="30">
        <v>24.314644335809227</v>
      </c>
      <c r="BB23" s="30">
        <v>3.590300582397965</v>
      </c>
      <c r="BC23" s="30">
        <v>18.305012160270323</v>
      </c>
      <c r="BD23" s="30">
        <v>2.7389389214826534</v>
      </c>
      <c r="BE23" s="30">
        <v>0.85710301793483368</v>
      </c>
      <c r="BF23" s="30">
        <v>2.225823578963841</v>
      </c>
      <c r="BG23" s="30">
        <v>0.20273756211411822</v>
      </c>
      <c r="BH23" s="30">
        <v>0.89686417175233424</v>
      </c>
      <c r="BI23" s="30">
        <v>0.12802203004200235</v>
      </c>
      <c r="BJ23" s="30">
        <v>0.26013013089059028</v>
      </c>
      <c r="BK23" s="30">
        <v>3.1635688306186585E-2</v>
      </c>
      <c r="BL23" s="30">
        <v>0.16275366979857203</v>
      </c>
      <c r="BM23" s="30">
        <v>1.6084059887089303E-2</v>
      </c>
      <c r="BN23" s="30" t="s">
        <v>129</v>
      </c>
      <c r="BO23" s="30">
        <v>0.14112828708802191</v>
      </c>
      <c r="BP23" s="30">
        <v>1.8622454388975661E-2</v>
      </c>
      <c r="BQ23" s="31">
        <v>8.2415697750101193E-3</v>
      </c>
      <c r="BR23">
        <v>0.47910503145773731</v>
      </c>
      <c r="BS23">
        <v>1.3254595965376139E-2</v>
      </c>
      <c r="BT23">
        <v>0.15135474086109965</v>
      </c>
      <c r="BU23">
        <v>52.951711897323982</v>
      </c>
      <c r="BV23">
        <v>88.059210150781951</v>
      </c>
      <c r="BW23">
        <v>6.5446468056029392</v>
      </c>
      <c r="BX23">
        <v>63.400804999118932</v>
      </c>
      <c r="BY23">
        <v>76.305256182789208</v>
      </c>
      <c r="BZ23">
        <v>36.298946674527578</v>
      </c>
      <c r="CA23">
        <v>17.20371918626234</v>
      </c>
      <c r="CB23">
        <v>0.41697339192056015</v>
      </c>
      <c r="CC23">
        <v>0.4829657683720352</v>
      </c>
      <c r="CD23">
        <v>2.9911511373891777</v>
      </c>
      <c r="CE23">
        <v>2.4886246981951428</v>
      </c>
      <c r="CF23">
        <v>2.3931368219196306E-3</v>
      </c>
      <c r="CG23">
        <v>5.0301633513770254E-3</v>
      </c>
      <c r="CH23">
        <v>5.3530997338050871E-3</v>
      </c>
      <c r="CI23">
        <v>2.7836897378462418E-3</v>
      </c>
      <c r="CJ23">
        <v>5.562764422219868E-3</v>
      </c>
      <c r="CK23">
        <v>3.5047371210073786E-2</v>
      </c>
      <c r="CL23">
        <v>4.1664392935628312E-2</v>
      </c>
      <c r="CM23">
        <v>5.3136077649202126E-2</v>
      </c>
      <c r="CN23">
        <v>5.3254182630778787E-2</v>
      </c>
      <c r="CO23">
        <v>6.2019416210159963E-3</v>
      </c>
      <c r="CP23">
        <v>2.6741278755577684E-2</v>
      </c>
      <c r="CQ23">
        <v>7.9176370520709447E-3</v>
      </c>
      <c r="CR23">
        <v>1.6833216612928525E-2</v>
      </c>
      <c r="CS23">
        <v>8.3447300942445131E-3</v>
      </c>
      <c r="CT23">
        <v>3.841651386492121E-2</v>
      </c>
      <c r="CU23">
        <v>7.7413076954522785E-3</v>
      </c>
      <c r="CV23">
        <v>2.1556404528374595E-2</v>
      </c>
      <c r="CW23">
        <v>1.7858792513725887E-2</v>
      </c>
      <c r="CX23">
        <v>9.5414288747231041E-3</v>
      </c>
      <c r="CY23">
        <v>1.1996627862661131E-2</v>
      </c>
    </row>
    <row r="24" spans="1:103" x14ac:dyDescent="0.25">
      <c r="A24" s="35" t="s">
        <v>130</v>
      </c>
      <c r="B24" s="35">
        <v>1174.7586370968911</v>
      </c>
      <c r="C24" s="35">
        <v>265.44688416451521</v>
      </c>
      <c r="D24" s="36">
        <v>4.7038118834744704</v>
      </c>
      <c r="E24" s="35" t="s">
        <v>950</v>
      </c>
      <c r="F24" s="35">
        <v>207.74173655199891</v>
      </c>
      <c r="G24" s="35">
        <v>213964.36412130913</v>
      </c>
      <c r="H24" s="35">
        <v>220.75435774381114</v>
      </c>
      <c r="I24" s="35">
        <v>344.58867780927829</v>
      </c>
      <c r="J24" s="35">
        <v>391937.80313837377</v>
      </c>
      <c r="K24" s="35">
        <v>384799.28558687319</v>
      </c>
      <c r="L24" s="35">
        <v>10.523989104519179</v>
      </c>
      <c r="M24" s="35">
        <v>140.35722928954226</v>
      </c>
      <c r="N24" s="35">
        <v>277.1854584915111</v>
      </c>
      <c r="O24" s="35">
        <v>5682.1671068872802</v>
      </c>
      <c r="P24" s="35">
        <v>91.12793220921678</v>
      </c>
      <c r="Q24" s="35">
        <v>0.76354555586052919</v>
      </c>
      <c r="R24" s="35">
        <v>476.69207650349239</v>
      </c>
      <c r="S24" s="35">
        <v>1311.5996493937769</v>
      </c>
      <c r="T24" s="35">
        <v>171.0329364603304</v>
      </c>
      <c r="U24" s="35">
        <v>742.29951383239484</v>
      </c>
      <c r="V24" s="35">
        <v>111.39950997092618</v>
      </c>
      <c r="W24" s="35">
        <v>27.740411981751574</v>
      </c>
      <c r="X24" s="35">
        <v>74.811829743142056</v>
      </c>
      <c r="Y24" s="35">
        <v>6.8017169995729141</v>
      </c>
      <c r="Z24" s="35">
        <v>28.489615271030235</v>
      </c>
      <c r="AA24" s="35">
        <v>3.7160284892947892</v>
      </c>
      <c r="AB24" s="35">
        <v>7.6076486592331349</v>
      </c>
      <c r="AC24" s="35">
        <v>0.7154731570197389</v>
      </c>
      <c r="AD24" s="35">
        <v>3.5521400700569545</v>
      </c>
      <c r="AE24" s="35">
        <v>0.38185222710487926</v>
      </c>
      <c r="AF24" s="35">
        <v>7.1765022344559273E-3</v>
      </c>
      <c r="AG24" s="35">
        <v>6.5885758958516298</v>
      </c>
      <c r="AH24" s="35">
        <v>10.251133878272679</v>
      </c>
      <c r="AI24" s="35">
        <v>1.761958076862663</v>
      </c>
      <c r="AJ24" s="29">
        <v>15.595890156536695</v>
      </c>
      <c r="AK24" s="30">
        <v>16.357596388966421</v>
      </c>
      <c r="AL24" s="30">
        <v>0.47529411826233414</v>
      </c>
      <c r="AM24" s="30" t="s">
        <v>950</v>
      </c>
      <c r="AN24" s="30">
        <v>46.793477553068797</v>
      </c>
      <c r="AO24" s="30">
        <v>3052.4408025865578</v>
      </c>
      <c r="AP24" s="30">
        <v>26.433856948485452</v>
      </c>
      <c r="AQ24" s="30">
        <v>34.791062380624439</v>
      </c>
      <c r="AR24" s="30">
        <v>5467.1736240478649</v>
      </c>
      <c r="AS24" s="30">
        <v>5319.9372092962049</v>
      </c>
      <c r="AT24" s="30">
        <v>0.39341541791428186</v>
      </c>
      <c r="AU24" s="30">
        <v>2.6060827195748981</v>
      </c>
      <c r="AV24" s="30">
        <v>14.323212497254858</v>
      </c>
      <c r="AW24" s="30">
        <v>78.119590292626569</v>
      </c>
      <c r="AX24" s="30">
        <v>1.2065468861105779</v>
      </c>
      <c r="AY24" s="30">
        <v>2.7664071387207913E-2</v>
      </c>
      <c r="AZ24" s="30">
        <v>6.2796259976046702</v>
      </c>
      <c r="BA24" s="30">
        <v>17.81942282834174</v>
      </c>
      <c r="BB24" s="30">
        <v>2.2001618248786601</v>
      </c>
      <c r="BC24" s="30">
        <v>10.017277077867263</v>
      </c>
      <c r="BD24" s="30">
        <v>1.6844303261282181</v>
      </c>
      <c r="BE24" s="30">
        <v>0.40414511457818403</v>
      </c>
      <c r="BF24" s="30">
        <v>1.237286060023983</v>
      </c>
      <c r="BG24" s="30">
        <v>0.1217886720963012</v>
      </c>
      <c r="BH24" s="30">
        <v>0.50775403635526328</v>
      </c>
      <c r="BI24" s="30">
        <v>6.6752488628424297E-2</v>
      </c>
      <c r="BJ24" s="30">
        <v>0.14938920056228813</v>
      </c>
      <c r="BK24" s="30">
        <v>2.0532620993285282E-2</v>
      </c>
      <c r="BL24" s="30">
        <v>0.1083994530604309</v>
      </c>
      <c r="BM24" s="30">
        <v>1.4714328568511285E-2</v>
      </c>
      <c r="BN24" s="30">
        <v>3.5389821733872269E-3</v>
      </c>
      <c r="BO24" s="30">
        <v>0.14297508230512229</v>
      </c>
      <c r="BP24" s="30">
        <v>0.15630693853540076</v>
      </c>
      <c r="BQ24" s="31">
        <v>0.13322785816956276</v>
      </c>
      <c r="BR24">
        <v>0.4236174084427316</v>
      </c>
      <c r="BS24">
        <v>1.3235538641166876E-2</v>
      </c>
      <c r="BT24">
        <v>0.13611844245375296</v>
      </c>
      <c r="BU24">
        <v>47.369635764747748</v>
      </c>
      <c r="BV24">
        <v>78.841274369265733</v>
      </c>
      <c r="BW24">
        <v>5.7357101194586972</v>
      </c>
      <c r="BX24">
        <v>56.51764824363034</v>
      </c>
      <c r="BY24">
        <v>67.990726117495214</v>
      </c>
      <c r="BZ24">
        <v>28.962262285818589</v>
      </c>
      <c r="CA24">
        <v>15.307020286617256</v>
      </c>
      <c r="CB24">
        <v>0.27037529039923625</v>
      </c>
      <c r="CC24">
        <v>0.43409146923745828</v>
      </c>
      <c r="CD24">
        <v>2.6680892021936993</v>
      </c>
      <c r="CE24">
        <v>2.2262702108963746</v>
      </c>
      <c r="CF24">
        <v>3.2493642571216706E-3</v>
      </c>
      <c r="CG24">
        <v>1.0148745879724221E-2</v>
      </c>
      <c r="CH24">
        <v>1.2065449574290735E-3</v>
      </c>
      <c r="CI24">
        <v>7.9095434454081338E-3</v>
      </c>
      <c r="CJ24">
        <v>3.9435234115938189E-3</v>
      </c>
      <c r="CK24">
        <v>3.2442610431598247E-2</v>
      </c>
      <c r="CL24">
        <v>7.7713418750410563E-3</v>
      </c>
      <c r="CM24">
        <v>9.3653433176140236E-3</v>
      </c>
      <c r="CN24">
        <v>2.379234441418732E-2</v>
      </c>
      <c r="CO24">
        <v>5.1262334875365068E-3</v>
      </c>
      <c r="CP24">
        <v>2.2101435005341809E-2</v>
      </c>
      <c r="CQ24">
        <v>4.5115957195204339E-3</v>
      </c>
      <c r="CR24">
        <v>1.4434025354551346E-2</v>
      </c>
      <c r="CS24">
        <v>5.1337499443653298E-3</v>
      </c>
      <c r="CT24">
        <v>2.5518227532084728E-2</v>
      </c>
      <c r="CU24">
        <v>3.7996506498752603E-3</v>
      </c>
      <c r="CV24">
        <v>4.8620802638438907E-3</v>
      </c>
      <c r="CW24">
        <v>1.65306427584671E-2</v>
      </c>
      <c r="CX24">
        <v>8.8302888153344288E-3</v>
      </c>
      <c r="CY24">
        <v>8.9214654508749432E-3</v>
      </c>
    </row>
    <row r="25" spans="1:103" x14ac:dyDescent="0.25">
      <c r="A25" s="35" t="s">
        <v>131</v>
      </c>
      <c r="B25" s="35">
        <v>708.9018618471838</v>
      </c>
      <c r="C25" s="35">
        <v>630.48785053899439</v>
      </c>
      <c r="D25" s="36">
        <v>100.58218405903392</v>
      </c>
      <c r="E25" s="35">
        <v>585.13033184676669</v>
      </c>
      <c r="F25" s="35">
        <v>960.89526081075655</v>
      </c>
      <c r="G25" s="35">
        <v>216627.56892624407</v>
      </c>
      <c r="H25" s="35">
        <v>161.75226263446373</v>
      </c>
      <c r="I25" s="35">
        <v>276.79867581060478</v>
      </c>
      <c r="J25" s="35">
        <v>398012.69614835951</v>
      </c>
      <c r="K25" s="35">
        <v>391127.58600006765</v>
      </c>
      <c r="L25" s="35">
        <v>12.443712730000771</v>
      </c>
      <c r="M25" s="35">
        <v>103.65640339736076</v>
      </c>
      <c r="N25" s="36">
        <v>1062.8538889796446</v>
      </c>
      <c r="O25" s="35">
        <v>5277.6754690816624</v>
      </c>
      <c r="P25" s="35">
        <v>103.34021945544615</v>
      </c>
      <c r="Q25" s="35">
        <v>0.11765541835808492</v>
      </c>
      <c r="R25" s="35">
        <v>500.1217205751941</v>
      </c>
      <c r="S25" s="35">
        <v>1455.4813388978507</v>
      </c>
      <c r="T25" s="35">
        <v>192.18867094493206</v>
      </c>
      <c r="U25" s="35">
        <v>853.64725786082579</v>
      </c>
      <c r="V25" s="35">
        <v>131.55759307036394</v>
      </c>
      <c r="W25" s="35">
        <v>32.713295198125941</v>
      </c>
      <c r="X25" s="35">
        <v>84.988348386510879</v>
      </c>
      <c r="Y25" s="35">
        <v>7.8534084847153753</v>
      </c>
      <c r="Z25" s="35">
        <v>33.37461373747859</v>
      </c>
      <c r="AA25" s="35">
        <v>4.3915886671811544</v>
      </c>
      <c r="AB25" s="35">
        <v>8.6452167695395765</v>
      </c>
      <c r="AC25" s="35">
        <v>0.75264607157775842</v>
      </c>
      <c r="AD25" s="35">
        <v>3.8317497111905228</v>
      </c>
      <c r="AE25" s="35">
        <v>0.38661709668187311</v>
      </c>
      <c r="AF25" s="35" t="s">
        <v>951</v>
      </c>
      <c r="AG25" s="35">
        <v>4.9584131897081436</v>
      </c>
      <c r="AH25" s="35">
        <v>6.3881091433441375</v>
      </c>
      <c r="AI25" s="35">
        <v>3.5195221521871801E-2</v>
      </c>
      <c r="AJ25" s="29">
        <v>10.251308677620699</v>
      </c>
      <c r="AK25" s="30">
        <v>12.670322280914759</v>
      </c>
      <c r="AL25" s="30">
        <v>2.3879779054804593</v>
      </c>
      <c r="AM25" s="30">
        <v>108.67129736027154</v>
      </c>
      <c r="AN25" s="30">
        <v>57.002883057713284</v>
      </c>
      <c r="AO25" s="30">
        <v>3515.8563476766926</v>
      </c>
      <c r="AP25" s="30">
        <v>29.895992527323422</v>
      </c>
      <c r="AQ25" s="30">
        <v>36.177573151636331</v>
      </c>
      <c r="AR25" s="30">
        <v>6259.0741715178065</v>
      </c>
      <c r="AS25" s="30">
        <v>6062.6842251762037</v>
      </c>
      <c r="AT25" s="30">
        <v>0.5034942707420863</v>
      </c>
      <c r="AU25" s="30">
        <v>1.6738902589776481</v>
      </c>
      <c r="AV25" s="30">
        <v>23.344950606436011</v>
      </c>
      <c r="AW25" s="30">
        <v>71.987812411842256</v>
      </c>
      <c r="AX25" s="30">
        <v>1.4101715537340891</v>
      </c>
      <c r="AY25" s="30">
        <v>1.1906374906274242E-2</v>
      </c>
      <c r="AZ25" s="30">
        <v>6.3686936530751268</v>
      </c>
      <c r="BA25" s="30">
        <v>20.435030066157804</v>
      </c>
      <c r="BB25" s="30">
        <v>2.6868171580386924</v>
      </c>
      <c r="BC25" s="30">
        <v>12.263546963651738</v>
      </c>
      <c r="BD25" s="30">
        <v>2.0256779315511597</v>
      </c>
      <c r="BE25" s="30">
        <v>0.52660789615137471</v>
      </c>
      <c r="BF25" s="30">
        <v>1.2933322123236144</v>
      </c>
      <c r="BG25" s="30">
        <v>0.13114524262961899</v>
      </c>
      <c r="BH25" s="30">
        <v>0.51312099151370028</v>
      </c>
      <c r="BI25" s="30">
        <v>8.566168165417995E-2</v>
      </c>
      <c r="BJ25" s="30">
        <v>0.17745400499444816</v>
      </c>
      <c r="BK25" s="30">
        <v>2.1234152223622214E-2</v>
      </c>
      <c r="BL25" s="30">
        <v>0.1307965407951564</v>
      </c>
      <c r="BM25" s="30">
        <v>1.8318780858119915E-2</v>
      </c>
      <c r="BN25" s="30" t="s">
        <v>951</v>
      </c>
      <c r="BO25" s="30">
        <v>0.11680688757087786</v>
      </c>
      <c r="BP25" s="30">
        <v>9.8428544794348968E-2</v>
      </c>
      <c r="BQ25" s="31">
        <v>7.9227857688495169E-3</v>
      </c>
      <c r="BR25">
        <v>0.46521316268560797</v>
      </c>
      <c r="BS25">
        <v>1.2602170870296667E-2</v>
      </c>
      <c r="BT25">
        <v>0.14634831341150598</v>
      </c>
      <c r="BU25">
        <v>51.549086107247675</v>
      </c>
      <c r="BV25">
        <v>85.576566811434333</v>
      </c>
      <c r="BW25">
        <v>6.3569998887329504</v>
      </c>
      <c r="BX25">
        <v>61.268092791614286</v>
      </c>
      <c r="BY25">
        <v>75.123962488009283</v>
      </c>
      <c r="BZ25">
        <v>32.911915010756154</v>
      </c>
      <c r="CA25">
        <v>16.745642542221095</v>
      </c>
      <c r="CB25">
        <v>0.3172598743562372</v>
      </c>
      <c r="CC25">
        <v>0.47183371231536614</v>
      </c>
      <c r="CD25">
        <v>2.9255746772258675</v>
      </c>
      <c r="CE25">
        <v>2.4726406094737716</v>
      </c>
      <c r="CF25">
        <v>3.6390554222645879E-3</v>
      </c>
      <c r="CG25">
        <v>2.7725610453372424E-3</v>
      </c>
      <c r="CH25">
        <v>5.0904760939831329E-3</v>
      </c>
      <c r="CI25">
        <v>1.2318871555704018E-2</v>
      </c>
      <c r="CJ25">
        <v>1.2559471671078929E-3</v>
      </c>
      <c r="CK25">
        <v>7.9171265786434439E-3</v>
      </c>
      <c r="CL25">
        <v>2.5945195000108012E-2</v>
      </c>
      <c r="CM25">
        <v>8.9197346559301057E-3</v>
      </c>
      <c r="CN25">
        <v>4.7643206910143072E-2</v>
      </c>
      <c r="CO25">
        <v>6.9056406258451259E-3</v>
      </c>
      <c r="CP25">
        <v>2.4422930052203549E-2</v>
      </c>
      <c r="CQ25">
        <v>5.0088793857248513E-3</v>
      </c>
      <c r="CR25">
        <v>1.6024455115309588E-2</v>
      </c>
      <c r="CS25">
        <v>1.4027182422862816E-3</v>
      </c>
      <c r="CT25">
        <v>1.9229565880536405E-2</v>
      </c>
      <c r="CU25">
        <v>6.9679527114727118E-3</v>
      </c>
      <c r="CV25">
        <v>2.9021110661163224E-2</v>
      </c>
      <c r="CW25">
        <v>2.4086719073790827E-2</v>
      </c>
      <c r="CX25">
        <v>1.2865818539606841E-2</v>
      </c>
      <c r="CY25">
        <v>1.1549351783167468E-2</v>
      </c>
    </row>
    <row r="26" spans="1:103" x14ac:dyDescent="0.25">
      <c r="A26" s="35" t="s">
        <v>132</v>
      </c>
      <c r="B26" s="35">
        <v>1769.1559862285862</v>
      </c>
      <c r="C26" s="35">
        <v>551.65321089183999</v>
      </c>
      <c r="D26" s="36">
        <v>39.306352217337356</v>
      </c>
      <c r="E26" s="35" t="s">
        <v>952</v>
      </c>
      <c r="F26" s="35">
        <v>505.50574068178469</v>
      </c>
      <c r="G26" s="35">
        <v>218831.64648859619</v>
      </c>
      <c r="H26" s="35">
        <v>209.81783155585046</v>
      </c>
      <c r="I26" s="35">
        <v>285.00421914197517</v>
      </c>
      <c r="J26" s="35">
        <v>398084.16547788878</v>
      </c>
      <c r="K26" s="35">
        <v>389669.75882766815</v>
      </c>
      <c r="L26" s="35">
        <v>11.72193092938592</v>
      </c>
      <c r="M26" s="35">
        <v>180.3626674039445</v>
      </c>
      <c r="N26" s="36">
        <v>856.67575128304327</v>
      </c>
      <c r="O26" s="35">
        <v>5674.3123322032807</v>
      </c>
      <c r="P26" s="35">
        <v>92.381419849037897</v>
      </c>
      <c r="Q26" s="35">
        <v>1.6777417610904377</v>
      </c>
      <c r="R26" s="35">
        <v>500.73811934494313</v>
      </c>
      <c r="S26" s="35">
        <v>1383.8175637398574</v>
      </c>
      <c r="T26" s="35">
        <v>177.14345855357055</v>
      </c>
      <c r="U26" s="35">
        <v>762.37482850637548</v>
      </c>
      <c r="V26" s="35">
        <v>115.20258555815519</v>
      </c>
      <c r="W26" s="35">
        <v>28.766838844704523</v>
      </c>
      <c r="X26" s="35">
        <v>75.687571301806955</v>
      </c>
      <c r="Y26" s="35">
        <v>6.7451178451443159</v>
      </c>
      <c r="Z26" s="35">
        <v>29.456515854466357</v>
      </c>
      <c r="AA26" s="35">
        <v>3.7949265849663352</v>
      </c>
      <c r="AB26" s="35">
        <v>7.9112834563284977</v>
      </c>
      <c r="AC26" s="35">
        <v>0.73265237912078507</v>
      </c>
      <c r="AD26" s="35">
        <v>3.5817261643514398</v>
      </c>
      <c r="AE26" s="35">
        <v>0.38346108458628031</v>
      </c>
      <c r="AF26" s="35">
        <v>2.4998053362897073E-2</v>
      </c>
      <c r="AG26" s="35">
        <v>7.7956268162757301</v>
      </c>
      <c r="AH26" s="35">
        <v>12.55528296746693</v>
      </c>
      <c r="AI26" s="35">
        <v>2.2040586637522823</v>
      </c>
      <c r="AJ26" s="29">
        <v>28.79904153763561</v>
      </c>
      <c r="AK26" s="30">
        <v>11.553792417140194</v>
      </c>
      <c r="AL26" s="30">
        <v>1.0639167245040269</v>
      </c>
      <c r="AM26" s="30" t="s">
        <v>952</v>
      </c>
      <c r="AN26" s="30">
        <v>53.010126581660067</v>
      </c>
      <c r="AO26" s="30">
        <v>3385.1616318971469</v>
      </c>
      <c r="AP26" s="30">
        <v>26.16408824314982</v>
      </c>
      <c r="AQ26" s="30">
        <v>36.953501643243307</v>
      </c>
      <c r="AR26" s="30">
        <v>5760.2964410071254</v>
      </c>
      <c r="AS26" s="30">
        <v>5647.1726902611872</v>
      </c>
      <c r="AT26" s="30">
        <v>0.4457872623071924</v>
      </c>
      <c r="AU26" s="30">
        <v>2.9243769848589332</v>
      </c>
      <c r="AV26" s="30">
        <v>21.377801836916252</v>
      </c>
      <c r="AW26" s="30">
        <v>83.350937073833762</v>
      </c>
      <c r="AX26" s="30">
        <v>1.3159983142868947</v>
      </c>
      <c r="AY26" s="30">
        <v>5.5207026321562748E-2</v>
      </c>
      <c r="AZ26" s="30">
        <v>7.2874648539629732</v>
      </c>
      <c r="BA26" s="30">
        <v>20.356204253857985</v>
      </c>
      <c r="BB26" s="30">
        <v>2.6426628398371439</v>
      </c>
      <c r="BC26" s="30">
        <v>11.704711958791933</v>
      </c>
      <c r="BD26" s="30">
        <v>1.8229118655294538</v>
      </c>
      <c r="BE26" s="30">
        <v>0.47703028853092738</v>
      </c>
      <c r="BF26" s="30">
        <v>1.1836666869648651</v>
      </c>
      <c r="BG26" s="30">
        <v>0.11203571750306755</v>
      </c>
      <c r="BH26" s="30">
        <v>0.51476399677333473</v>
      </c>
      <c r="BI26" s="30">
        <v>7.8586519154881185E-2</v>
      </c>
      <c r="BJ26" s="30">
        <v>0.15930508918970629</v>
      </c>
      <c r="BK26" s="30">
        <v>2.3490925170568094E-2</v>
      </c>
      <c r="BL26" s="30">
        <v>0.11485253891358337</v>
      </c>
      <c r="BM26" s="30">
        <v>1.60968210750689E-2</v>
      </c>
      <c r="BN26" s="30">
        <v>1.0390483791547802E-2</v>
      </c>
      <c r="BO26" s="30">
        <v>0.15738746691378963</v>
      </c>
      <c r="BP26" s="30">
        <v>0.21576848126367518</v>
      </c>
      <c r="BQ26" s="31">
        <v>6.5309160435410754E-2</v>
      </c>
      <c r="BR26">
        <v>0.42761210961491358</v>
      </c>
      <c r="BS26">
        <v>1.1531602764094593E-2</v>
      </c>
      <c r="BT26">
        <v>0.13489678893730839</v>
      </c>
      <c r="BU26">
        <v>48.282412682525624</v>
      </c>
      <c r="BV26">
        <v>80.277204123502685</v>
      </c>
      <c r="BW26">
        <v>5.818101283932557</v>
      </c>
      <c r="BX26">
        <v>57.528670226391853</v>
      </c>
      <c r="BY26">
        <v>70.163979565228274</v>
      </c>
      <c r="BZ26">
        <v>29.549478631569155</v>
      </c>
      <c r="CA26">
        <v>15.619053200494639</v>
      </c>
      <c r="CB26">
        <v>0.27780648396971364</v>
      </c>
      <c r="CC26">
        <v>0.44413735192320969</v>
      </c>
      <c r="CD26">
        <v>2.7309728158417701</v>
      </c>
      <c r="CE26">
        <v>2.277609441167411</v>
      </c>
      <c r="CF26">
        <v>1.115090632323531E-3</v>
      </c>
      <c r="CG26">
        <v>6.9404810282448492E-3</v>
      </c>
      <c r="CH26">
        <v>5.4289665031041811E-3</v>
      </c>
      <c r="CI26">
        <v>4.8934262964229923E-3</v>
      </c>
      <c r="CJ26">
        <v>3.1461678999576922E-3</v>
      </c>
      <c r="CK26">
        <v>2.9472921542288623E-2</v>
      </c>
      <c r="CL26">
        <v>3.5012899931002241E-2</v>
      </c>
      <c r="CM26">
        <v>1.0663204771120456E-2</v>
      </c>
      <c r="CN26">
        <v>3.5970508406713959E-2</v>
      </c>
      <c r="CO26">
        <v>5.8368647754648154E-3</v>
      </c>
      <c r="CP26">
        <v>2.7528859932030025E-2</v>
      </c>
      <c r="CQ26">
        <v>5.989608895031715E-3</v>
      </c>
      <c r="CR26">
        <v>1.7112785357548718E-2</v>
      </c>
      <c r="CS26">
        <v>4.4786538395502652E-3</v>
      </c>
      <c r="CT26">
        <v>2.2282926194469289E-2</v>
      </c>
      <c r="CU26">
        <v>4.9282673860087892E-3</v>
      </c>
      <c r="CV26">
        <v>1.8801343121139683E-2</v>
      </c>
      <c r="CW26">
        <v>1.5015911573901501E-2</v>
      </c>
      <c r="CX26">
        <v>6.8811747669057536E-3</v>
      </c>
      <c r="CY26">
        <v>6.9540988404486401E-3</v>
      </c>
    </row>
    <row r="27" spans="1:103" x14ac:dyDescent="0.25">
      <c r="A27" s="37" t="s">
        <v>133</v>
      </c>
      <c r="B27">
        <v>1325.7213460557934</v>
      </c>
      <c r="C27">
        <v>300.27921927640858</v>
      </c>
      <c r="D27" t="s">
        <v>134</v>
      </c>
      <c r="E27" t="s">
        <v>135</v>
      </c>
      <c r="F27">
        <v>71.733582020511875</v>
      </c>
      <c r="G27">
        <v>261522.45493145986</v>
      </c>
      <c r="H27">
        <v>158.09976281213295</v>
      </c>
      <c r="I27">
        <v>196.64481622856695</v>
      </c>
      <c r="J27">
        <v>394439.22967189731</v>
      </c>
      <c r="K27">
        <v>385472.29129725462</v>
      </c>
      <c r="L27">
        <v>20.254217960801856</v>
      </c>
      <c r="M27">
        <v>158.07283233008363</v>
      </c>
      <c r="N27">
        <v>269.40322009729789</v>
      </c>
      <c r="O27">
        <v>6123.9113221590596</v>
      </c>
      <c r="P27">
        <v>70.673269006337179</v>
      </c>
      <c r="Q27">
        <v>0.71807446838122124</v>
      </c>
      <c r="R27">
        <v>442.51372917627697</v>
      </c>
      <c r="S27">
        <v>1374.0666830854973</v>
      </c>
      <c r="T27">
        <v>167.11277539375416</v>
      </c>
      <c r="U27">
        <v>664.91365731872509</v>
      </c>
      <c r="V27">
        <v>94.422743800473157</v>
      </c>
      <c r="W27">
        <v>25.494657547653976</v>
      </c>
      <c r="X27">
        <v>58.803707119688227</v>
      </c>
      <c r="Y27">
        <v>5.3729611002328381</v>
      </c>
      <c r="Z27">
        <v>23.007560915892928</v>
      </c>
      <c r="AA27">
        <v>2.9855109831713587</v>
      </c>
      <c r="AB27">
        <v>6.2041209307079441</v>
      </c>
      <c r="AC27">
        <v>0.55271222857738789</v>
      </c>
      <c r="AD27">
        <v>2.9270592430815707</v>
      </c>
      <c r="AE27">
        <v>0.31524671902319551</v>
      </c>
      <c r="AF27">
        <v>6.5061649434691527E-3</v>
      </c>
      <c r="AG27">
        <v>7.9612189186538016</v>
      </c>
      <c r="AH27">
        <v>10.769407774273446</v>
      </c>
      <c r="AI27">
        <v>1.5347646184133814</v>
      </c>
      <c r="AJ27" s="29">
        <v>19.403634095626995</v>
      </c>
      <c r="AK27" s="30">
        <v>9.0984156402683958</v>
      </c>
      <c r="AL27" s="30" t="s">
        <v>134</v>
      </c>
      <c r="AM27" s="30" t="s">
        <v>135</v>
      </c>
      <c r="AN27" s="30">
        <v>20.784130976880807</v>
      </c>
      <c r="AO27" s="30">
        <v>4251.7518686578896</v>
      </c>
      <c r="AP27" s="30">
        <v>12.595752535375574</v>
      </c>
      <c r="AQ27" s="30">
        <v>15.316168332690122</v>
      </c>
      <c r="AR27" s="30">
        <v>5705.7512480569785</v>
      </c>
      <c r="AS27" s="30">
        <v>5662.0483616000074</v>
      </c>
      <c r="AT27" s="30">
        <v>0.56991164280075191</v>
      </c>
      <c r="AU27" s="30">
        <v>1.9982301777566114</v>
      </c>
      <c r="AV27" s="30">
        <v>4.4685135214248159</v>
      </c>
      <c r="AW27" s="30">
        <v>82.693733216631145</v>
      </c>
      <c r="AX27" s="30">
        <v>1.0038077219038712</v>
      </c>
      <c r="AY27" s="30">
        <v>1.9488062054582811E-2</v>
      </c>
      <c r="AZ27" s="30">
        <v>6.7399344648472157</v>
      </c>
      <c r="BA27" s="30">
        <v>21.617491471462461</v>
      </c>
      <c r="BB27" s="30">
        <v>2.6519833385128173</v>
      </c>
      <c r="BC27" s="30">
        <v>10.152336722068274</v>
      </c>
      <c r="BD27" s="30">
        <v>1.4865226877560935</v>
      </c>
      <c r="BE27" s="30">
        <v>0.39276747454590494</v>
      </c>
      <c r="BF27" s="30">
        <v>0.7851709313073002</v>
      </c>
      <c r="BG27" s="30">
        <v>7.3250937628338245E-2</v>
      </c>
      <c r="BH27" s="30">
        <v>0.31709636538905112</v>
      </c>
      <c r="BI27" s="30">
        <v>4.8838955921908851E-2</v>
      </c>
      <c r="BJ27" s="30">
        <v>0.10951685235252767</v>
      </c>
      <c r="BK27" s="30">
        <v>1.1853875353590464E-2</v>
      </c>
      <c r="BL27" s="30">
        <v>6.7072250401671946E-2</v>
      </c>
      <c r="BM27" s="30">
        <v>9.4761592625086967E-3</v>
      </c>
      <c r="BN27" s="30">
        <v>2.2251890425067592E-3</v>
      </c>
      <c r="BO27" s="30">
        <v>0.13326047440509536</v>
      </c>
      <c r="BP27" s="30">
        <v>0.16012543233673829</v>
      </c>
      <c r="BQ27" s="31">
        <v>3.4484096418677376E-2</v>
      </c>
      <c r="BR27">
        <v>0.18767262033474005</v>
      </c>
      <c r="BS27">
        <v>6.535059810576449E-3</v>
      </c>
      <c r="BT27">
        <v>5.9938473209894587E-2</v>
      </c>
      <c r="BU27">
        <v>21.131474654368592</v>
      </c>
      <c r="BV27">
        <v>34.968797325984148</v>
      </c>
      <c r="BW27">
        <v>2.544744821804664</v>
      </c>
      <c r="BX27">
        <v>25.291928328090847</v>
      </c>
      <c r="BY27">
        <v>30.459019541002107</v>
      </c>
      <c r="BZ27">
        <v>13.170032579258436</v>
      </c>
      <c r="CA27">
        <v>6.8453006825860179</v>
      </c>
      <c r="CB27">
        <v>0.11860092990199143</v>
      </c>
      <c r="CC27">
        <v>0.19433457202838847</v>
      </c>
      <c r="CD27">
        <v>1.1975213958282327</v>
      </c>
      <c r="CE27">
        <v>0.98151665917281727</v>
      </c>
      <c r="CF27">
        <v>4.9371622235116651E-4</v>
      </c>
      <c r="CG27">
        <v>3.8487256891637247E-3</v>
      </c>
      <c r="CH27">
        <v>1.5932082767849277E-3</v>
      </c>
      <c r="CI27">
        <v>2.4785713143186216E-3</v>
      </c>
      <c r="CJ27">
        <v>2.4864627683520717E-3</v>
      </c>
      <c r="CK27">
        <v>8.6559951128012125E-3</v>
      </c>
      <c r="CL27">
        <v>3.5220585690338242E-3</v>
      </c>
      <c r="CM27">
        <v>4.1429551724445884E-3</v>
      </c>
      <c r="CN27">
        <v>1.9147245163964908E-2</v>
      </c>
      <c r="CO27">
        <v>2.267826194339784E-3</v>
      </c>
      <c r="CP27">
        <v>6.5994229001255815E-3</v>
      </c>
      <c r="CQ27">
        <v>1.9991587799382316E-3</v>
      </c>
      <c r="CR27">
        <v>8.3294548580027557E-3</v>
      </c>
      <c r="CS27">
        <v>2.7773541485814823E-3</v>
      </c>
      <c r="CT27">
        <v>9.7034504107522297E-3</v>
      </c>
      <c r="CU27">
        <v>1.6862032680475135E-3</v>
      </c>
      <c r="CV27">
        <v>2.2039633746001762E-3</v>
      </c>
      <c r="CW27">
        <v>7.9933780908865958E-3</v>
      </c>
      <c r="CX27">
        <v>4.5980610571840384E-3</v>
      </c>
      <c r="CY27">
        <v>4.313458384300306E-3</v>
      </c>
    </row>
    <row r="28" spans="1:103" x14ac:dyDescent="0.25">
      <c r="A28" s="37" t="s">
        <v>136</v>
      </c>
      <c r="B28">
        <v>532.64550327369966</v>
      </c>
      <c r="C28">
        <v>40.29055313254414</v>
      </c>
      <c r="D28" t="s">
        <v>137</v>
      </c>
      <c r="E28" t="s">
        <v>138</v>
      </c>
      <c r="F28">
        <v>106.15297649581163</v>
      </c>
      <c r="G28">
        <v>266367.27370108484</v>
      </c>
      <c r="H28">
        <v>133.30262847767222</v>
      </c>
      <c r="I28">
        <v>205.6950008907624</v>
      </c>
      <c r="J28">
        <v>395368.33095577749</v>
      </c>
      <c r="K28">
        <v>387436.45009128307</v>
      </c>
      <c r="L28">
        <v>19.116504385847414</v>
      </c>
      <c r="M28">
        <v>98.827198071152537</v>
      </c>
      <c r="N28">
        <v>48.106724734934012</v>
      </c>
      <c r="O28">
        <v>4851.3067220935618</v>
      </c>
      <c r="P28">
        <v>65.760194278860752</v>
      </c>
      <c r="Q28">
        <v>1.0510099287866436E-2</v>
      </c>
      <c r="R28">
        <v>360.20103176863404</v>
      </c>
      <c r="S28">
        <v>1192.3695606878614</v>
      </c>
      <c r="T28">
        <v>153.4142355457777</v>
      </c>
      <c r="U28">
        <v>633.69307770754733</v>
      </c>
      <c r="V28">
        <v>95.528435228070308</v>
      </c>
      <c r="W28">
        <v>25.068005263474319</v>
      </c>
      <c r="X28">
        <v>59.344497921318577</v>
      </c>
      <c r="Y28">
        <v>5.2888701111049832</v>
      </c>
      <c r="Z28">
        <v>22.116740627318549</v>
      </c>
      <c r="AA28">
        <v>2.7758132381538032</v>
      </c>
      <c r="AB28">
        <v>5.6141416643862945</v>
      </c>
      <c r="AC28">
        <v>0.4808718108231918</v>
      </c>
      <c r="AD28">
        <v>2.4824392107594098</v>
      </c>
      <c r="AE28">
        <v>0.23791819305222295</v>
      </c>
      <c r="AF28" t="s">
        <v>139</v>
      </c>
      <c r="AG28">
        <v>5.6202464160816632</v>
      </c>
      <c r="AH28">
        <v>3.7861985140915886</v>
      </c>
      <c r="AI28">
        <v>2.0615259823282123E-2</v>
      </c>
      <c r="AJ28" s="29">
        <v>10.400718811890425</v>
      </c>
      <c r="AK28" s="30">
        <v>0.80740807762541633</v>
      </c>
      <c r="AL28" s="30" t="s">
        <v>137</v>
      </c>
      <c r="AM28" s="30" t="s">
        <v>138</v>
      </c>
      <c r="AN28" s="30">
        <v>44.186511511368671</v>
      </c>
      <c r="AO28" s="30">
        <v>5917.2217745236712</v>
      </c>
      <c r="AP28" s="30">
        <v>28.372647737394807</v>
      </c>
      <c r="AQ28" s="30">
        <v>38.554127266423123</v>
      </c>
      <c r="AR28" s="30">
        <v>7812.5767865968755</v>
      </c>
      <c r="AS28" s="30">
        <v>7330.7798152759424</v>
      </c>
      <c r="AT28" s="30">
        <v>0.76873671541106181</v>
      </c>
      <c r="AU28" s="30">
        <v>2.0607555441521117</v>
      </c>
      <c r="AV28" s="30">
        <v>4.3048754532594176</v>
      </c>
      <c r="AW28" s="30">
        <v>100.06211089648536</v>
      </c>
      <c r="AX28" s="30">
        <v>1.3141279915240276</v>
      </c>
      <c r="AY28" s="30">
        <v>4.0763430692811941E-3</v>
      </c>
      <c r="AZ28" s="30">
        <v>6.8927541379580006</v>
      </c>
      <c r="BA28" s="30">
        <v>24.905864945607853</v>
      </c>
      <c r="BB28" s="30">
        <v>2.9600436409829971</v>
      </c>
      <c r="BC28" s="30">
        <v>12.966846484751136</v>
      </c>
      <c r="BD28" s="30">
        <v>2.0344990495791495</v>
      </c>
      <c r="BE28" s="30">
        <v>0.55745058501030309</v>
      </c>
      <c r="BF28" s="30">
        <v>1.2491956463485534</v>
      </c>
      <c r="BG28" s="30">
        <v>0.12245922349063419</v>
      </c>
      <c r="BH28" s="30">
        <v>0.48032489302327963</v>
      </c>
      <c r="BI28" s="30">
        <v>6.5275630706414497E-2</v>
      </c>
      <c r="BJ28" s="30">
        <v>0.13485413515259312</v>
      </c>
      <c r="BK28" s="30">
        <v>1.9648159492518719E-2</v>
      </c>
      <c r="BL28" s="30">
        <v>9.2129589918388571E-2</v>
      </c>
      <c r="BM28" s="30">
        <v>1.2711779755065693E-2</v>
      </c>
      <c r="BN28" s="30" t="s">
        <v>139</v>
      </c>
      <c r="BO28" s="30">
        <v>0.15347436364910358</v>
      </c>
      <c r="BP28" s="30">
        <v>0.11083771098743121</v>
      </c>
      <c r="BQ28" s="31">
        <v>6.8244380488698955E-3</v>
      </c>
      <c r="BR28">
        <v>0.44185849108898639</v>
      </c>
      <c r="BS28">
        <v>9.2597261582844873E-3</v>
      </c>
      <c r="BT28">
        <v>0.14626746346548691</v>
      </c>
      <c r="BU28">
        <v>49.516414964905636</v>
      </c>
      <c r="BV28">
        <v>81.740198943679189</v>
      </c>
      <c r="BW28">
        <v>6.0444181305418754</v>
      </c>
      <c r="BX28">
        <v>58.310831690659661</v>
      </c>
      <c r="BY28">
        <v>71.555486529000902</v>
      </c>
      <c r="BZ28">
        <v>30.944849008542686</v>
      </c>
      <c r="CA28">
        <v>15.995169254238766</v>
      </c>
      <c r="CB28">
        <v>0.27140144570185359</v>
      </c>
      <c r="CC28">
        <v>0.45590398791745673</v>
      </c>
      <c r="CD28">
        <v>2.8063183164418768</v>
      </c>
      <c r="CE28">
        <v>2.3426639978388275</v>
      </c>
      <c r="CF28">
        <v>3.3855100007682808E-3</v>
      </c>
      <c r="CG28">
        <v>7.104757314578102E-3</v>
      </c>
      <c r="CH28">
        <v>3.7418284078793813E-3</v>
      </c>
      <c r="CI28">
        <v>3.9297720984086421E-3</v>
      </c>
      <c r="CJ28">
        <v>5.3520924616745139E-3</v>
      </c>
      <c r="CK28">
        <v>6.8989097762500694E-3</v>
      </c>
      <c r="CL28">
        <v>3.5839168933611297E-2</v>
      </c>
      <c r="CM28">
        <v>2.2289813590130906E-3</v>
      </c>
      <c r="CN28">
        <v>4.8593342819031868E-2</v>
      </c>
      <c r="CO28">
        <v>6.5355060470174706E-3</v>
      </c>
      <c r="CP28">
        <v>1.5505310094400549E-2</v>
      </c>
      <c r="CQ28">
        <v>5.4782582478243459E-3</v>
      </c>
      <c r="CR28">
        <v>2.145348630197411E-2</v>
      </c>
      <c r="CS28">
        <v>5.9783842746444675E-3</v>
      </c>
      <c r="CT28">
        <v>2.2827414796673613E-2</v>
      </c>
      <c r="CU28">
        <v>3.9615961690401538E-3</v>
      </c>
      <c r="CV28">
        <v>2.2427530111825626E-2</v>
      </c>
      <c r="CW28">
        <v>2.0286759047385833E-2</v>
      </c>
      <c r="CX28">
        <v>8.2076373235578665E-3</v>
      </c>
      <c r="CY28">
        <v>8.2962336614585339E-3</v>
      </c>
    </row>
    <row r="29" spans="1:103" x14ac:dyDescent="0.25">
      <c r="A29" s="37" t="s">
        <v>140</v>
      </c>
      <c r="B29">
        <v>965.53564744057667</v>
      </c>
      <c r="C29">
        <v>86.702764148206981</v>
      </c>
      <c r="D29" t="s">
        <v>141</v>
      </c>
      <c r="E29" t="s">
        <v>142</v>
      </c>
      <c r="F29">
        <v>65.342329921762214</v>
      </c>
      <c r="G29">
        <v>265590.61638624192</v>
      </c>
      <c r="H29">
        <v>177.76719856194632</v>
      </c>
      <c r="I29">
        <v>193.20592234181703</v>
      </c>
      <c r="J29">
        <v>397012.12553495012</v>
      </c>
      <c r="K29">
        <v>388546.31862520328</v>
      </c>
      <c r="L29">
        <v>20.363598888441388</v>
      </c>
      <c r="M29">
        <v>118.58619760383311</v>
      </c>
      <c r="N29">
        <v>119.8445582248049</v>
      </c>
      <c r="O29">
        <v>6065.5435771697057</v>
      </c>
      <c r="P29">
        <v>71.959555010602017</v>
      </c>
      <c r="Q29">
        <v>0.21557935549429341</v>
      </c>
      <c r="R29">
        <v>445.97336743768375</v>
      </c>
      <c r="S29">
        <v>1371.9507357654045</v>
      </c>
      <c r="T29">
        <v>167.51361895932905</v>
      </c>
      <c r="U29">
        <v>655.18431293611843</v>
      </c>
      <c r="V29">
        <v>94.685882638518095</v>
      </c>
      <c r="W29">
        <v>25.707570492781976</v>
      </c>
      <c r="X29">
        <v>59.429626571290626</v>
      </c>
      <c r="Y29">
        <v>5.5256660422125634</v>
      </c>
      <c r="Z29">
        <v>23.347004120786998</v>
      </c>
      <c r="AA29">
        <v>2.9824654849170837</v>
      </c>
      <c r="AB29">
        <v>6.2116100732787736</v>
      </c>
      <c r="AC29">
        <v>0.56655195488892407</v>
      </c>
      <c r="AD29">
        <v>2.8708914883259364</v>
      </c>
      <c r="AE29">
        <v>0.30773614924951248</v>
      </c>
      <c r="AF29" t="s">
        <v>143</v>
      </c>
      <c r="AG29">
        <v>7.2735664454646765</v>
      </c>
      <c r="AH29">
        <v>9.0255603864124758</v>
      </c>
      <c r="AI29">
        <v>0.79420135345742848</v>
      </c>
      <c r="AJ29" s="29">
        <v>12.997334349849814</v>
      </c>
      <c r="AK29" s="30">
        <v>1.1500595459817011</v>
      </c>
      <c r="AL29" s="30" t="s">
        <v>141</v>
      </c>
      <c r="AM29" s="30" t="s">
        <v>142</v>
      </c>
      <c r="AN29" s="30">
        <v>19.782426672582307</v>
      </c>
      <c r="AO29" s="30">
        <v>3766.1181458171941</v>
      </c>
      <c r="AP29" s="30">
        <v>12.582991766322897</v>
      </c>
      <c r="AQ29" s="30">
        <v>15.842424718869671</v>
      </c>
      <c r="AR29" s="30">
        <v>5464.4071446499775</v>
      </c>
      <c r="AS29" s="30">
        <v>5334.6673274166496</v>
      </c>
      <c r="AT29" s="30">
        <v>0.60954017602026278</v>
      </c>
      <c r="AU29" s="30">
        <v>1.6977301001976293</v>
      </c>
      <c r="AV29" s="30">
        <v>3.0535437140759982</v>
      </c>
      <c r="AW29" s="30">
        <v>86.533165342334598</v>
      </c>
      <c r="AX29" s="30">
        <v>0.91752892125266106</v>
      </c>
      <c r="AY29" s="30">
        <v>1.0975819788153417E-2</v>
      </c>
      <c r="AZ29" s="30">
        <v>5.9585035796671786</v>
      </c>
      <c r="BA29" s="30">
        <v>18.594003524411381</v>
      </c>
      <c r="BB29" s="30">
        <v>2.3499398952942059</v>
      </c>
      <c r="BC29" s="30">
        <v>8.753652493121546</v>
      </c>
      <c r="BD29" s="30">
        <v>1.3130624954639398</v>
      </c>
      <c r="BE29" s="30">
        <v>0.33869322192708839</v>
      </c>
      <c r="BF29" s="30">
        <v>0.83130742210108344</v>
      </c>
      <c r="BG29" s="30">
        <v>7.5653097450658902E-2</v>
      </c>
      <c r="BH29" s="30">
        <v>0.33810488211816014</v>
      </c>
      <c r="BI29" s="30">
        <v>4.161651292234534E-2</v>
      </c>
      <c r="BJ29" s="30">
        <v>0.10258322316994527</v>
      </c>
      <c r="BK29" s="30">
        <v>1.2484143260381428E-2</v>
      </c>
      <c r="BL29" s="30">
        <v>6.9580072678715355E-2</v>
      </c>
      <c r="BM29" s="30">
        <v>1.0000371117510209E-2</v>
      </c>
      <c r="BN29" s="30" t="s">
        <v>143</v>
      </c>
      <c r="BO29" s="30">
        <v>0.13122098800645177</v>
      </c>
      <c r="BP29" s="30">
        <v>0.11610144544283707</v>
      </c>
      <c r="BQ29" s="31">
        <v>2.0097206015605266E-2</v>
      </c>
      <c r="BR29">
        <v>0.18314615213124297</v>
      </c>
      <c r="BS29">
        <v>4.8984124219559212E-3</v>
      </c>
      <c r="BT29">
        <v>5.9223770611564495E-2</v>
      </c>
      <c r="BU29">
        <v>20.617973584007455</v>
      </c>
      <c r="BV29">
        <v>34.055319507518405</v>
      </c>
      <c r="BW29">
        <v>2.5030777299850651</v>
      </c>
      <c r="BX29">
        <v>24.432654033488443</v>
      </c>
      <c r="BY29">
        <v>29.669140121622537</v>
      </c>
      <c r="BZ29">
        <v>12.435293143225641</v>
      </c>
      <c r="CA29">
        <v>6.5803668375261672</v>
      </c>
      <c r="CB29">
        <v>0.13099614083072525</v>
      </c>
      <c r="CC29">
        <v>0.18942443634027173</v>
      </c>
      <c r="CD29">
        <v>1.1714588624114048</v>
      </c>
      <c r="CE29">
        <v>0.97325687997109123</v>
      </c>
      <c r="CF29">
        <v>2.3328710203632747E-3</v>
      </c>
      <c r="CG29">
        <v>5.3521393408220005E-3</v>
      </c>
      <c r="CH29">
        <v>1.9796025123724375E-3</v>
      </c>
      <c r="CI29">
        <v>2.7070321630241578E-3</v>
      </c>
      <c r="CJ29">
        <v>2.2206642656995893E-3</v>
      </c>
      <c r="CK29">
        <v>1.0766826281773164E-2</v>
      </c>
      <c r="CL29">
        <v>1.0053287073154494E-2</v>
      </c>
      <c r="CM29">
        <v>3.4783364569834921E-3</v>
      </c>
      <c r="CN29">
        <v>1.3137662145892067E-2</v>
      </c>
      <c r="CO29">
        <v>2.7111182850546259E-3</v>
      </c>
      <c r="CP29">
        <v>8.2067341133758784E-3</v>
      </c>
      <c r="CQ29">
        <v>1.954506477946232E-3</v>
      </c>
      <c r="CR29">
        <v>7.2750700510406724E-3</v>
      </c>
      <c r="CS29">
        <v>2.2173358218324432E-3</v>
      </c>
      <c r="CT29">
        <v>1.1043030891740862E-2</v>
      </c>
      <c r="CU29">
        <v>2.440428033824652E-3</v>
      </c>
      <c r="CV29">
        <v>1.0417607637215616E-2</v>
      </c>
      <c r="CW29">
        <v>7.1419352538056782E-3</v>
      </c>
      <c r="CX29">
        <v>3.8123048450340561E-3</v>
      </c>
      <c r="CY29">
        <v>2.9596595871757263E-3</v>
      </c>
    </row>
    <row r="30" spans="1:103" x14ac:dyDescent="0.25">
      <c r="A30" s="37" t="s">
        <v>144</v>
      </c>
      <c r="B30">
        <v>1299.9360382787991</v>
      </c>
      <c r="C30">
        <v>152.46241469657409</v>
      </c>
      <c r="D30" t="s">
        <v>145</v>
      </c>
      <c r="E30" t="s">
        <v>146</v>
      </c>
      <c r="F30">
        <v>92.383704371770278</v>
      </c>
      <c r="G30">
        <v>268535.4699180515</v>
      </c>
      <c r="H30">
        <v>158.60942985932715</v>
      </c>
      <c r="I30">
        <v>189.96532169076005</v>
      </c>
      <c r="J30">
        <v>397155.06419400859</v>
      </c>
      <c r="K30">
        <v>389173.29745634669</v>
      </c>
      <c r="L30">
        <v>21.660780818803865</v>
      </c>
      <c r="M30">
        <v>143.30630378705052</v>
      </c>
      <c r="N30">
        <v>222.13847013596819</v>
      </c>
      <c r="O30">
        <v>6304.8972776780211</v>
      </c>
      <c r="P30">
        <v>78.024872864193668</v>
      </c>
      <c r="Q30">
        <v>0.54210857326405293</v>
      </c>
      <c r="R30">
        <v>503.00974478961405</v>
      </c>
      <c r="S30">
        <v>1537.3378897543798</v>
      </c>
      <c r="T30">
        <v>182.97454557401971</v>
      </c>
      <c r="U30">
        <v>718.41289021136186</v>
      </c>
      <c r="V30">
        <v>102.62918127810136</v>
      </c>
      <c r="W30">
        <v>27.917633914811386</v>
      </c>
      <c r="X30">
        <v>65.206079584939587</v>
      </c>
      <c r="Y30">
        <v>5.8573901390576362</v>
      </c>
      <c r="Z30">
        <v>25.009339675677719</v>
      </c>
      <c r="AA30">
        <v>3.2747024023229012</v>
      </c>
      <c r="AB30">
        <v>6.7807005256187427</v>
      </c>
      <c r="AC30">
        <v>0.58652612109395985</v>
      </c>
      <c r="AD30">
        <v>3.0893626469967477</v>
      </c>
      <c r="AE30">
        <v>0.34327645906648285</v>
      </c>
      <c r="AF30" t="s">
        <v>147</v>
      </c>
      <c r="AG30">
        <v>7.4195684021425601</v>
      </c>
      <c r="AH30">
        <v>10.200535160531583</v>
      </c>
      <c r="AI30">
        <v>1.1571492934137766</v>
      </c>
      <c r="AJ30" s="29">
        <v>16.336611324964597</v>
      </c>
      <c r="AK30" s="30">
        <v>1.9441519512331171</v>
      </c>
      <c r="AL30" s="30" t="s">
        <v>145</v>
      </c>
      <c r="AM30" s="30" t="s">
        <v>146</v>
      </c>
      <c r="AN30" s="30">
        <v>21.140596314279215</v>
      </c>
      <c r="AO30" s="30">
        <v>3913.809567474962</v>
      </c>
      <c r="AP30" s="30">
        <v>11.592606311683559</v>
      </c>
      <c r="AQ30" s="30">
        <v>14.85116381387633</v>
      </c>
      <c r="AR30" s="30">
        <v>5213.2131830403659</v>
      </c>
      <c r="AS30" s="30">
        <v>4802.4814995767701</v>
      </c>
      <c r="AT30" s="30">
        <v>0.51956580894935733</v>
      </c>
      <c r="AU30" s="30">
        <v>1.7924441776400621</v>
      </c>
      <c r="AV30" s="30">
        <v>4.0251412091094707</v>
      </c>
      <c r="AW30" s="30">
        <v>80.972417868022063</v>
      </c>
      <c r="AX30" s="30">
        <v>1.0258434061449673</v>
      </c>
      <c r="AY30" s="30">
        <v>1.6532005097667724E-2</v>
      </c>
      <c r="AZ30" s="30">
        <v>6.4515136382802414</v>
      </c>
      <c r="BA30" s="30">
        <v>20.010838121157612</v>
      </c>
      <c r="BB30" s="30">
        <v>2.4129519265242556</v>
      </c>
      <c r="BC30" s="30">
        <v>9.8292138582605606</v>
      </c>
      <c r="BD30" s="30">
        <v>1.4552037512674163</v>
      </c>
      <c r="BE30" s="30">
        <v>0.39318261924244247</v>
      </c>
      <c r="BF30" s="30">
        <v>0.91244988777619473</v>
      </c>
      <c r="BG30" s="30">
        <v>8.3143207353040482E-2</v>
      </c>
      <c r="BH30" s="30">
        <v>0.33701232935531095</v>
      </c>
      <c r="BI30" s="30">
        <v>4.6261464494306098E-2</v>
      </c>
      <c r="BJ30" s="30">
        <v>0.113442414798546</v>
      </c>
      <c r="BK30" s="30">
        <v>1.2188772619280482E-2</v>
      </c>
      <c r="BL30" s="30">
        <v>6.0819372296160315E-2</v>
      </c>
      <c r="BM30" s="30">
        <v>9.3371572283756001E-3</v>
      </c>
      <c r="BN30" s="30" t="s">
        <v>147</v>
      </c>
      <c r="BO30" s="30">
        <v>0.10889662224010009</v>
      </c>
      <c r="BP30" s="30">
        <v>0.14857351500757626</v>
      </c>
      <c r="BQ30" s="31">
        <v>2.6844614354073083E-2</v>
      </c>
      <c r="BR30">
        <v>0.18700352075185456</v>
      </c>
      <c r="BS30">
        <v>4.8983148789041803E-3</v>
      </c>
      <c r="BT30">
        <v>5.5986121859947904E-2</v>
      </c>
      <c r="BU30">
        <v>20.524684129337107</v>
      </c>
      <c r="BV30">
        <v>34.043190377495669</v>
      </c>
      <c r="BW30">
        <v>2.5146791227008536</v>
      </c>
      <c r="BX30">
        <v>24.520339959764851</v>
      </c>
      <c r="BY30">
        <v>29.760486360624295</v>
      </c>
      <c r="BZ30">
        <v>12.902913145614539</v>
      </c>
      <c r="CA30">
        <v>6.5620807208773462</v>
      </c>
      <c r="CB30">
        <v>0.12423870398999798</v>
      </c>
      <c r="CC30">
        <v>0.18712077360572149</v>
      </c>
      <c r="CD30">
        <v>1.1703379216678023</v>
      </c>
      <c r="CE30">
        <v>0.96603753665367287</v>
      </c>
      <c r="CF30">
        <v>4.7431931490778324E-4</v>
      </c>
      <c r="CG30">
        <v>4.3803607367763914E-3</v>
      </c>
      <c r="CH30">
        <v>2.3068311718909889E-3</v>
      </c>
      <c r="CI30">
        <v>2.4225513653823518E-3</v>
      </c>
      <c r="CJ30">
        <v>1.7058586464379912E-3</v>
      </c>
      <c r="CK30">
        <v>1.0771416613726935E-2</v>
      </c>
      <c r="CL30">
        <v>1.2788446344716899E-2</v>
      </c>
      <c r="CM30">
        <v>4.0546232024767457E-3</v>
      </c>
      <c r="CN30">
        <v>1.5314593513960945E-2</v>
      </c>
      <c r="CO30">
        <v>2.2195472119620513E-3</v>
      </c>
      <c r="CP30">
        <v>1.0709917546001499E-2</v>
      </c>
      <c r="CQ30">
        <v>1.5342389743582842E-3</v>
      </c>
      <c r="CR30">
        <v>7.28628638038785E-3</v>
      </c>
      <c r="CS30">
        <v>5.0438358734289303E-4</v>
      </c>
      <c r="CT30">
        <v>7.4479913653589993E-3</v>
      </c>
      <c r="CU30">
        <v>2.0973847634740252E-3</v>
      </c>
      <c r="CV30">
        <v>1.0440999324733299E-2</v>
      </c>
      <c r="CW30">
        <v>9.0006609894210422E-3</v>
      </c>
      <c r="CX30">
        <v>3.8207647681933318E-3</v>
      </c>
      <c r="CY30">
        <v>4.5545522024302999E-3</v>
      </c>
    </row>
    <row r="31" spans="1:103" x14ac:dyDescent="0.25">
      <c r="A31" s="37" t="s">
        <v>148</v>
      </c>
      <c r="AJ31" s="29">
        <v>33.919870447297733</v>
      </c>
      <c r="AK31" s="30">
        <v>4.7705569826352017</v>
      </c>
      <c r="AL31" s="30">
        <v>6.0924151793467177E-2</v>
      </c>
      <c r="AM31" s="30" t="s">
        <v>153</v>
      </c>
      <c r="AN31" s="30">
        <v>41.49711990372397</v>
      </c>
      <c r="AO31" s="30">
        <v>3199.1805909929699</v>
      </c>
      <c r="AP31" s="30">
        <v>20.101611994435384</v>
      </c>
      <c r="AQ31" s="30">
        <v>27.988909217913406</v>
      </c>
      <c r="AR31" s="30">
        <v>7119.4366784814774</v>
      </c>
      <c r="AS31" s="30">
        <v>6361.9243137275689</v>
      </c>
      <c r="AT31" s="30">
        <v>0.49871957604769473</v>
      </c>
      <c r="AU31" s="30">
        <v>1.7803045496127399</v>
      </c>
      <c r="AV31" s="30">
        <v>7.2131457210559491</v>
      </c>
      <c r="AW31" s="30">
        <v>66.657820105453339</v>
      </c>
      <c r="AX31" s="30">
        <v>1.3338851309814717</v>
      </c>
      <c r="AY31" s="30">
        <v>0.15150287661161238</v>
      </c>
      <c r="AZ31" s="30">
        <v>11.902555006508953</v>
      </c>
      <c r="BA31" s="30">
        <v>32.462634581091677</v>
      </c>
      <c r="BB31" s="30">
        <v>4.3483745581585831</v>
      </c>
      <c r="BC31" s="30">
        <v>16.724808358221967</v>
      </c>
      <c r="BD31" s="30">
        <v>2.1195193245424497</v>
      </c>
      <c r="BE31" s="30">
        <v>0.47070022224774449</v>
      </c>
      <c r="BF31" s="30">
        <v>1.5965351794242149</v>
      </c>
      <c r="BG31" s="30">
        <v>0.13747476917423168</v>
      </c>
      <c r="BH31" s="30">
        <v>0.67378935668434581</v>
      </c>
      <c r="BI31" s="30">
        <v>0.10788200012290006</v>
      </c>
      <c r="BJ31" s="30">
        <v>0.1869201567095394</v>
      </c>
      <c r="BK31" s="30">
        <v>2.7976070361594788E-2</v>
      </c>
      <c r="BL31" s="30">
        <v>0.10391145566069585</v>
      </c>
      <c r="BM31" s="30">
        <v>1.7031966680437858E-2</v>
      </c>
      <c r="BN31" s="30" t="s">
        <v>154</v>
      </c>
      <c r="BO31" s="30">
        <v>0.1545897678774788</v>
      </c>
      <c r="BP31" s="30">
        <v>0.33289071442660684</v>
      </c>
      <c r="BQ31" s="31">
        <v>7.2020617602183007E-2</v>
      </c>
      <c r="BR31">
        <v>0.30628324316224798</v>
      </c>
      <c r="BS31">
        <v>6.7771461943068731E-3</v>
      </c>
      <c r="BT31">
        <v>0.10788677382739505</v>
      </c>
      <c r="BU31">
        <v>32.268308102558926</v>
      </c>
      <c r="BV31">
        <v>58.233940182366005</v>
      </c>
      <c r="BW31">
        <v>4.4675130228470694</v>
      </c>
      <c r="BX31">
        <v>41.056196118578228</v>
      </c>
      <c r="BY31">
        <v>50.350717570238125</v>
      </c>
      <c r="BZ31">
        <v>29.055871869262628</v>
      </c>
      <c r="CA31">
        <v>12.669188186119328</v>
      </c>
      <c r="CB31">
        <v>0.26016652206761692</v>
      </c>
      <c r="CC31">
        <v>0.28238343568193813</v>
      </c>
      <c r="CD31">
        <v>1.7733834624794476</v>
      </c>
      <c r="CE31">
        <v>1.5000535040614584</v>
      </c>
      <c r="CF31">
        <v>1.2669741930946699E-3</v>
      </c>
      <c r="CG31">
        <v>2.6398764020129314E-3</v>
      </c>
      <c r="CH31">
        <v>3.3237003873493568E-3</v>
      </c>
      <c r="CI31">
        <v>1.5064071702871947E-3</v>
      </c>
      <c r="CJ31">
        <v>2.7578065497215771E-3</v>
      </c>
      <c r="CK31">
        <v>2.6606119117093999E-2</v>
      </c>
      <c r="CL31">
        <v>2.0470001252886047E-2</v>
      </c>
      <c r="CM31">
        <v>7.7701729709644491E-3</v>
      </c>
      <c r="CN31">
        <v>2.89621005080202E-2</v>
      </c>
      <c r="CO31">
        <v>4.2606588982021494E-3</v>
      </c>
      <c r="CP31">
        <v>1.8455985984142453E-2</v>
      </c>
      <c r="CQ31">
        <v>4.5231100881120197E-3</v>
      </c>
      <c r="CR31">
        <v>9.9795002857249304E-3</v>
      </c>
      <c r="CS31">
        <v>4.8135994079534679E-3</v>
      </c>
      <c r="CT31">
        <v>2.3499077091360648E-2</v>
      </c>
      <c r="CU31">
        <v>4.3559166061966489E-3</v>
      </c>
      <c r="CV31">
        <v>2.0023401097837318E-2</v>
      </c>
      <c r="CW31">
        <v>1.1056284774184457E-2</v>
      </c>
      <c r="CX31">
        <v>6.2200790018811384E-3</v>
      </c>
      <c r="CY31">
        <v>9.394004202604115E-3</v>
      </c>
    </row>
    <row r="32" spans="1:103" x14ac:dyDescent="0.25">
      <c r="A32" s="37" t="s">
        <v>152</v>
      </c>
      <c r="B32">
        <v>1640.429643192145</v>
      </c>
      <c r="C32">
        <v>365.90233610702927</v>
      </c>
      <c r="D32">
        <v>0.24808894200532797</v>
      </c>
      <c r="E32" t="s">
        <v>153</v>
      </c>
      <c r="F32">
        <v>268.01655266309012</v>
      </c>
      <c r="G32">
        <v>232459.69372450642</v>
      </c>
      <c r="H32">
        <v>206.82114562634203</v>
      </c>
      <c r="I32">
        <v>404.54219300271058</v>
      </c>
      <c r="J32">
        <v>390794.29386590584</v>
      </c>
      <c r="K32">
        <v>375724.98861619458</v>
      </c>
      <c r="L32">
        <v>17.082979312241953</v>
      </c>
      <c r="M32">
        <v>131.37299880717288</v>
      </c>
      <c r="N32">
        <v>475.08217433806004</v>
      </c>
      <c r="O32">
        <v>4704.8296111771078</v>
      </c>
      <c r="P32">
        <v>105.01406550446542</v>
      </c>
      <c r="Q32">
        <v>2.2447549959085329</v>
      </c>
      <c r="R32">
        <v>647.7530808856103</v>
      </c>
      <c r="S32">
        <v>1813.4271028140347</v>
      </c>
      <c r="T32">
        <v>228.99393948376851</v>
      </c>
      <c r="U32">
        <v>981.61283280389023</v>
      </c>
      <c r="V32">
        <v>144.81380971772543</v>
      </c>
      <c r="W32">
        <v>34.237988874597754</v>
      </c>
      <c r="X32">
        <v>94.960872390641953</v>
      </c>
      <c r="Y32">
        <v>8.6474024026209761</v>
      </c>
      <c r="Z32">
        <v>35.628033168371815</v>
      </c>
      <c r="AA32">
        <v>4.566995479235838</v>
      </c>
      <c r="AB32">
        <v>8.9950764679994872</v>
      </c>
      <c r="AC32">
        <v>0.75384941006582751</v>
      </c>
      <c r="AD32">
        <v>3.7075706602750937</v>
      </c>
      <c r="AE32">
        <v>0.33751874936224296</v>
      </c>
      <c r="AF32" t="s">
        <v>154</v>
      </c>
      <c r="AG32">
        <v>7.1512353480606157</v>
      </c>
      <c r="AH32">
        <v>16.29246212507022</v>
      </c>
      <c r="AI32">
        <v>3.4054827645513699</v>
      </c>
      <c r="AJ32" s="29">
        <v>21.196056436416654</v>
      </c>
      <c r="AK32" s="30">
        <v>13.222001038086713</v>
      </c>
      <c r="AL32" s="30">
        <v>5.2788380253123789E-2</v>
      </c>
      <c r="AM32" s="30" t="s">
        <v>953</v>
      </c>
      <c r="AN32" s="30">
        <v>49.088962709645571</v>
      </c>
      <c r="AO32" s="30">
        <v>3359.0425467877162</v>
      </c>
      <c r="AP32" s="30">
        <v>17.86763743787996</v>
      </c>
      <c r="AQ32" s="30">
        <v>29.45012196005051</v>
      </c>
      <c r="AR32" s="30">
        <v>4253.9733998565307</v>
      </c>
      <c r="AS32" s="30">
        <v>4179.6750495658616</v>
      </c>
      <c r="AT32" s="30">
        <v>0.51715862922411981</v>
      </c>
      <c r="AU32" s="30">
        <v>2.0567913490120833</v>
      </c>
      <c r="AV32" s="30">
        <v>9.182148614821358</v>
      </c>
      <c r="AW32" s="30">
        <v>51.980126521417105</v>
      </c>
      <c r="AX32" s="30">
        <v>1.0032946480451472</v>
      </c>
      <c r="AY32" s="30">
        <v>5.1975891500943956E-2</v>
      </c>
      <c r="AZ32" s="30">
        <v>6.0916778899809358</v>
      </c>
      <c r="BA32" s="30">
        <v>21.448990185085592</v>
      </c>
      <c r="BB32" s="30">
        <v>2.1478887457323506</v>
      </c>
      <c r="BC32" s="30">
        <v>10.136098523302739</v>
      </c>
      <c r="BD32" s="30">
        <v>1.7109745582997369</v>
      </c>
      <c r="BE32" s="30">
        <v>0.41635070444268563</v>
      </c>
      <c r="BF32" s="30">
        <v>1.2247867838779527</v>
      </c>
      <c r="BG32" s="30">
        <v>0.11076007238316921</v>
      </c>
      <c r="BH32" s="30">
        <v>0.33488983669554273</v>
      </c>
      <c r="BI32" s="30">
        <v>7.1234862316935321E-2</v>
      </c>
      <c r="BJ32" s="30">
        <v>0.17129344842253474</v>
      </c>
      <c r="BK32" s="30">
        <v>2.4841937676972781E-2</v>
      </c>
      <c r="BL32" s="30">
        <v>0.10539911459614681</v>
      </c>
      <c r="BM32" s="30">
        <v>2.0517919772317025E-2</v>
      </c>
      <c r="BN32" s="30">
        <v>1.3653856450481745E-2</v>
      </c>
      <c r="BO32" s="30">
        <v>0.16228971329102237</v>
      </c>
      <c r="BP32" s="30">
        <v>0.26425528553191058</v>
      </c>
      <c r="BQ32" s="31">
        <v>6.3277493110523497E-2</v>
      </c>
      <c r="BR32">
        <v>0.30653579954532056</v>
      </c>
      <c r="BS32">
        <v>1.0835378778421837E-2</v>
      </c>
      <c r="BT32">
        <v>0.10651117373560441</v>
      </c>
      <c r="BU32">
        <v>33.717580149076902</v>
      </c>
      <c r="BV32">
        <v>59.311676888071659</v>
      </c>
      <c r="BW32">
        <v>4.4957256884751846</v>
      </c>
      <c r="BX32">
        <v>41.876263024819309</v>
      </c>
      <c r="BY32">
        <v>53.323994231177942</v>
      </c>
      <c r="BZ32">
        <v>29.418082642980547</v>
      </c>
      <c r="CA32">
        <v>13.187831334556245</v>
      </c>
      <c r="CB32">
        <v>0.24474092972880945</v>
      </c>
      <c r="CC32">
        <v>0.29529357333082373</v>
      </c>
      <c r="CD32">
        <v>1.8378704508325769</v>
      </c>
      <c r="CE32">
        <v>1.6036031582142787</v>
      </c>
      <c r="CF32">
        <v>4.04430301583549E-3</v>
      </c>
      <c r="CG32">
        <v>3.4472990252509368E-3</v>
      </c>
      <c r="CH32">
        <v>3.8744313152441041E-3</v>
      </c>
      <c r="CI32">
        <v>5.9906229794962984E-3</v>
      </c>
      <c r="CJ32">
        <v>4.8430432912848964E-3</v>
      </c>
      <c r="CK32">
        <v>9.8523785042297779E-3</v>
      </c>
      <c r="CL32">
        <v>2.8878742587320472E-2</v>
      </c>
      <c r="CM32">
        <v>6.4350939362790294E-3</v>
      </c>
      <c r="CN32">
        <v>1.1865012781795378E-2</v>
      </c>
      <c r="CO32">
        <v>4.268515158298734E-3</v>
      </c>
      <c r="CP32">
        <v>1.8491421143632066E-2</v>
      </c>
      <c r="CQ32">
        <v>5.6413801916426146E-3</v>
      </c>
      <c r="CR32">
        <v>1.5957968082007307E-2</v>
      </c>
      <c r="CS32">
        <v>5.4266227550016062E-3</v>
      </c>
      <c r="CT32">
        <v>1.7602656059746095E-2</v>
      </c>
      <c r="CU32">
        <v>6.7093818100269435E-3</v>
      </c>
      <c r="CV32">
        <v>2.257345804173749E-2</v>
      </c>
      <c r="CW32">
        <v>1.4372262339870797E-2</v>
      </c>
      <c r="CX32">
        <v>8.8848269884671902E-3</v>
      </c>
      <c r="CY32">
        <v>8.3146562606487995E-3</v>
      </c>
    </row>
    <row r="33" spans="1:103" x14ac:dyDescent="0.25">
      <c r="A33" s="35" t="s">
        <v>156</v>
      </c>
      <c r="B33" s="35">
        <v>1946.6245993177663</v>
      </c>
      <c r="C33" s="35">
        <v>486.97795480410491</v>
      </c>
      <c r="D33" s="35">
        <v>0.11779926698503819</v>
      </c>
      <c r="E33" s="35" t="s">
        <v>953</v>
      </c>
      <c r="F33" s="35">
        <v>222.69582683607686</v>
      </c>
      <c r="G33" s="35">
        <v>229757.5327945856</v>
      </c>
      <c r="H33" s="35">
        <v>174.55308514406664</v>
      </c>
      <c r="I33" s="35">
        <v>480.71167535246786</v>
      </c>
      <c r="J33" s="35">
        <v>380216.83309557778</v>
      </c>
      <c r="K33" s="35">
        <v>367420.10887200042</v>
      </c>
      <c r="L33" s="35">
        <v>15.91323828078705</v>
      </c>
      <c r="M33" s="35">
        <v>146.22185755904832</v>
      </c>
      <c r="N33" s="35">
        <v>575.69320474074038</v>
      </c>
      <c r="O33" s="35">
        <v>4768.4676384003806</v>
      </c>
      <c r="P33" s="35">
        <v>92.46955590859676</v>
      </c>
      <c r="Q33" s="35">
        <v>1.7925416847361073</v>
      </c>
      <c r="R33" s="35">
        <v>660.23718173107295</v>
      </c>
      <c r="S33" s="35">
        <v>1752.2976875256982</v>
      </c>
      <c r="T33" s="35">
        <v>216.33873549666714</v>
      </c>
      <c r="U33" s="35">
        <v>903.44655284286296</v>
      </c>
      <c r="V33" s="35">
        <v>131.09898240587566</v>
      </c>
      <c r="W33" s="35">
        <v>32.30803024773455</v>
      </c>
      <c r="X33" s="35">
        <v>87.983286891518802</v>
      </c>
      <c r="Y33" s="35">
        <v>7.7918651422273442</v>
      </c>
      <c r="Z33" s="35">
        <v>31.9089429337971</v>
      </c>
      <c r="AA33" s="35">
        <v>4.0567959660735724</v>
      </c>
      <c r="AB33" s="35">
        <v>7.9310631100153604</v>
      </c>
      <c r="AC33" s="35">
        <v>0.68319979174450363</v>
      </c>
      <c r="AD33" s="35">
        <v>3.0159722639343713</v>
      </c>
      <c r="AE33" s="35">
        <v>0.31031898632066723</v>
      </c>
      <c r="AF33" s="35">
        <v>2.4869914771696481E-2</v>
      </c>
      <c r="AG33" s="35">
        <v>8.331227679357637</v>
      </c>
      <c r="AH33" s="35">
        <v>18.303132714177572</v>
      </c>
      <c r="AI33" s="35">
        <v>3.417360774314103</v>
      </c>
      <c r="AJ33" s="29">
        <v>18.192015994612731</v>
      </c>
      <c r="AK33" s="30">
        <v>12.610299004353397</v>
      </c>
      <c r="AL33" s="30">
        <v>5.4349370506675931E-2</v>
      </c>
      <c r="AM33" s="30" t="s">
        <v>159</v>
      </c>
      <c r="AN33" s="30">
        <v>29.351919313644657</v>
      </c>
      <c r="AO33" s="30">
        <v>2472.4099463205152</v>
      </c>
      <c r="AP33" s="30">
        <v>19.915089444819962</v>
      </c>
      <c r="AQ33" s="30">
        <v>37.695979392887175</v>
      </c>
      <c r="AR33" s="30">
        <v>3750.2894177020926</v>
      </c>
      <c r="AS33" s="30">
        <v>3280.5874875699592</v>
      </c>
      <c r="AT33" s="30">
        <v>0.45005554262317699</v>
      </c>
      <c r="AU33" s="30">
        <v>1.3611148737333341</v>
      </c>
      <c r="AV33" s="30">
        <v>4.7383596508929022</v>
      </c>
      <c r="AW33" s="30">
        <v>57.152185435980172</v>
      </c>
      <c r="AX33" s="30">
        <v>0.77278769937911362</v>
      </c>
      <c r="AY33" s="30">
        <v>3.6977387289091446E-2</v>
      </c>
      <c r="AZ33" s="30">
        <v>6.6197425473678697</v>
      </c>
      <c r="BA33" s="30">
        <v>13.325423852598984</v>
      </c>
      <c r="BB33" s="30">
        <v>2.0653799270825157</v>
      </c>
      <c r="BC33" s="30">
        <v>11.036120788374458</v>
      </c>
      <c r="BD33" s="30">
        <v>1.5260187120043385</v>
      </c>
      <c r="BE33" s="30">
        <v>0.37927704835818848</v>
      </c>
      <c r="BF33" s="30">
        <v>1.2192377280510633</v>
      </c>
      <c r="BG33" s="30">
        <v>0.10883050373722632</v>
      </c>
      <c r="BH33" s="30">
        <v>0.5292350647925147</v>
      </c>
      <c r="BI33" s="30">
        <v>6.1071164737336134E-2</v>
      </c>
      <c r="BJ33" s="30">
        <v>0.14754863417140721</v>
      </c>
      <c r="BK33" s="30">
        <v>2.1981156088244313E-2</v>
      </c>
      <c r="BL33" s="30">
        <v>9.0562751844235498E-2</v>
      </c>
      <c r="BM33" s="30">
        <v>1.5596086836999918E-2</v>
      </c>
      <c r="BN33" s="30" t="s">
        <v>160</v>
      </c>
      <c r="BO33" s="30">
        <v>0.1428438065599538</v>
      </c>
      <c r="BP33" s="30">
        <v>0.2619422612870036</v>
      </c>
      <c r="BQ33" s="31">
        <v>7.1469126803739E-2</v>
      </c>
      <c r="BR33">
        <v>0.29368183051783686</v>
      </c>
      <c r="BS33">
        <v>1.0917155181651525E-2</v>
      </c>
      <c r="BT33">
        <v>0.10514837445615259</v>
      </c>
      <c r="BU33">
        <v>32.671025676643168</v>
      </c>
      <c r="BV33">
        <v>56.854059160253776</v>
      </c>
      <c r="BW33">
        <v>4.3912668255381728</v>
      </c>
      <c r="BX33">
        <v>41.23312728096014</v>
      </c>
      <c r="BY33">
        <v>51.85798418697523</v>
      </c>
      <c r="BZ33">
        <v>28.512068134725205</v>
      </c>
      <c r="CA33">
        <v>12.667250294648777</v>
      </c>
      <c r="CB33">
        <v>0.2855660854982463</v>
      </c>
      <c r="CC33">
        <v>0.28483679900907721</v>
      </c>
      <c r="CD33">
        <v>1.7670426782904305</v>
      </c>
      <c r="CE33">
        <v>1.5477448837081056</v>
      </c>
      <c r="CF33">
        <v>2.9654631236421961E-3</v>
      </c>
      <c r="CG33">
        <v>2.7453962638238076E-3</v>
      </c>
      <c r="CH33">
        <v>3.4359694468828676E-3</v>
      </c>
      <c r="CI33">
        <v>4.9658961596741966E-3</v>
      </c>
      <c r="CJ33">
        <v>4.440042966831528E-3</v>
      </c>
      <c r="CK33">
        <v>2.4854451266611882E-2</v>
      </c>
      <c r="CL33">
        <v>3.8247316715334191E-2</v>
      </c>
      <c r="CM33">
        <v>7.0228703913469276E-3</v>
      </c>
      <c r="CN33">
        <v>9.4533763087098609E-3</v>
      </c>
      <c r="CO33">
        <v>4.4057215431387679E-3</v>
      </c>
      <c r="CP33">
        <v>1.6690065845998237E-2</v>
      </c>
      <c r="CQ33">
        <v>1.4774124130937283E-3</v>
      </c>
      <c r="CR33">
        <v>1.2714850342261488E-2</v>
      </c>
      <c r="CS33">
        <v>4.4997328998206132E-3</v>
      </c>
      <c r="CT33">
        <v>2.197316347819097E-2</v>
      </c>
      <c r="CU33">
        <v>5.1552809660530387E-3</v>
      </c>
      <c r="CV33">
        <v>2.069896956326512E-2</v>
      </c>
      <c r="CW33">
        <v>1.4486841247551693E-2</v>
      </c>
      <c r="CX33">
        <v>8.8374222704068976E-3</v>
      </c>
      <c r="CY33">
        <v>1.0863532413864355E-2</v>
      </c>
    </row>
    <row r="34" spans="1:103" x14ac:dyDescent="0.25">
      <c r="A34" s="37" t="s">
        <v>158</v>
      </c>
      <c r="B34">
        <v>1649.5619983658867</v>
      </c>
      <c r="C34">
        <v>254.33419446518874</v>
      </c>
      <c r="D34">
        <v>0.25108286738025298</v>
      </c>
      <c r="E34" t="s">
        <v>159</v>
      </c>
      <c r="F34">
        <v>320.35629974764635</v>
      </c>
      <c r="G34">
        <v>224240.02745860582</v>
      </c>
      <c r="H34">
        <v>126.14970732967959</v>
      </c>
      <c r="I34">
        <v>633.19071883363176</v>
      </c>
      <c r="J34">
        <v>390222.53922967194</v>
      </c>
      <c r="K34">
        <v>390858.3022534427</v>
      </c>
      <c r="L34">
        <v>15.333546448655534</v>
      </c>
      <c r="M34">
        <v>118.73594320237326</v>
      </c>
      <c r="N34">
        <v>384.44761192184779</v>
      </c>
      <c r="O34">
        <v>4637.2846929387542</v>
      </c>
      <c r="P34">
        <v>89.747667628603395</v>
      </c>
      <c r="Q34">
        <v>1.1103901069870068</v>
      </c>
      <c r="R34">
        <v>636.23144530328022</v>
      </c>
      <c r="S34">
        <v>1750.1444175800684</v>
      </c>
      <c r="T34">
        <v>222.6140676372263</v>
      </c>
      <c r="U34">
        <v>913.72957517890734</v>
      </c>
      <c r="V34">
        <v>133.40711404754452</v>
      </c>
      <c r="W34">
        <v>33.49201859279075</v>
      </c>
      <c r="X34">
        <v>81.747010479357044</v>
      </c>
      <c r="Y34">
        <v>7.7729984772313134</v>
      </c>
      <c r="Z34">
        <v>32.334118472859217</v>
      </c>
      <c r="AA34">
        <v>4.1692353142033953</v>
      </c>
      <c r="AB34">
        <v>8.0407175198999052</v>
      </c>
      <c r="AC34">
        <v>0.67394056826510518</v>
      </c>
      <c r="AD34">
        <v>3.2448938401209708</v>
      </c>
      <c r="AE34">
        <v>0.33529476757104953</v>
      </c>
      <c r="AF34" t="s">
        <v>160</v>
      </c>
      <c r="AG34">
        <v>7.5342189618669835</v>
      </c>
      <c r="AH34">
        <v>19.513216066210799</v>
      </c>
      <c r="AI34">
        <v>3.7298551215719402</v>
      </c>
      <c r="AJ34" s="29">
        <v>13.320914594061799</v>
      </c>
      <c r="AK34" s="30">
        <v>16.10998516792349</v>
      </c>
      <c r="AL34" s="30">
        <v>7.2166704849420144E-2</v>
      </c>
      <c r="AM34" s="30" t="s">
        <v>163</v>
      </c>
      <c r="AN34" s="30">
        <v>31.896124401689825</v>
      </c>
      <c r="AO34" s="30">
        <v>1791.5995443430736</v>
      </c>
      <c r="AP34" s="30">
        <v>16.218542829078586</v>
      </c>
      <c r="AQ34" s="30">
        <v>27.725747801152316</v>
      </c>
      <c r="AR34" s="30">
        <v>2726.8006165814663</v>
      </c>
      <c r="AS34" s="30">
        <v>3023.32825828661</v>
      </c>
      <c r="AT34" s="30">
        <v>0.37645978586365308</v>
      </c>
      <c r="AU34" s="30">
        <v>1.654356654473754</v>
      </c>
      <c r="AV34" s="30">
        <v>10.449763533969808</v>
      </c>
      <c r="AW34" s="30">
        <v>39.785765166532336</v>
      </c>
      <c r="AX34" s="30">
        <v>0.74893755091195702</v>
      </c>
      <c r="AY34" s="30">
        <v>3.7691889961592097E-2</v>
      </c>
      <c r="AZ34" s="30">
        <v>5.1862605394634764</v>
      </c>
      <c r="BA34" s="30">
        <v>14.325378976887883</v>
      </c>
      <c r="BB34" s="30">
        <v>2.0488364084135609</v>
      </c>
      <c r="BC34" s="30">
        <v>9.0375031294654367</v>
      </c>
      <c r="BD34" s="30">
        <v>1.4755828598166254</v>
      </c>
      <c r="BE34" s="30">
        <v>0.31801174510214564</v>
      </c>
      <c r="BF34" s="30">
        <v>0.71903616628443889</v>
      </c>
      <c r="BG34" s="30">
        <v>8.4450308238915042E-2</v>
      </c>
      <c r="BH34" s="30">
        <v>0.34168008591459403</v>
      </c>
      <c r="BI34" s="30">
        <v>5.1227839571667939E-2</v>
      </c>
      <c r="BJ34" s="30">
        <v>0.11977560985635199</v>
      </c>
      <c r="BK34" s="30">
        <v>1.6842872654557528E-2</v>
      </c>
      <c r="BL34" s="30">
        <v>8.8830387143414985E-2</v>
      </c>
      <c r="BM34" s="30">
        <v>1.2339242391269094E-2</v>
      </c>
      <c r="BN34" s="30" t="s">
        <v>164</v>
      </c>
      <c r="BO34" s="30">
        <v>9.7641394329498019E-2</v>
      </c>
      <c r="BP34" s="30">
        <v>0.19982838096875372</v>
      </c>
      <c r="BQ34" s="31">
        <v>5.1778618534731438E-2</v>
      </c>
      <c r="BR34">
        <v>0.2539470291538064</v>
      </c>
      <c r="BS34">
        <v>1.1510887380408725E-2</v>
      </c>
      <c r="BT34">
        <v>8.7573192363129437E-2</v>
      </c>
      <c r="BU34">
        <v>27.815936596628106</v>
      </c>
      <c r="BV34">
        <v>48.195597503435543</v>
      </c>
      <c r="BW34">
        <v>3.6911987069735686</v>
      </c>
      <c r="BX34">
        <v>34.425553194233906</v>
      </c>
      <c r="BY34">
        <v>44.052170647808055</v>
      </c>
      <c r="BZ34">
        <v>23.36307634681128</v>
      </c>
      <c r="CA34">
        <v>10.660718047076088</v>
      </c>
      <c r="CB34">
        <v>0.2155394563683444</v>
      </c>
      <c r="CC34">
        <v>0.23966571244613699</v>
      </c>
      <c r="CD34">
        <v>1.5050158694389948</v>
      </c>
      <c r="CE34">
        <v>1.3196881487313965</v>
      </c>
      <c r="CF34">
        <v>2.6723909816440492E-3</v>
      </c>
      <c r="CG34">
        <v>4.3770718001035153E-3</v>
      </c>
      <c r="CH34">
        <v>8.3451120668914434E-4</v>
      </c>
      <c r="CI34">
        <v>3.1820371108423899E-3</v>
      </c>
      <c r="CJ34">
        <v>4.4527597526643776E-3</v>
      </c>
      <c r="CK34">
        <v>2.2690200774870394E-2</v>
      </c>
      <c r="CL34">
        <v>1.9098353210240806E-2</v>
      </c>
      <c r="CM34">
        <v>5.9921444918110975E-3</v>
      </c>
      <c r="CN34">
        <v>1.5078505472614079E-2</v>
      </c>
      <c r="CO34">
        <v>2.8239087915262564E-3</v>
      </c>
      <c r="CP34">
        <v>1.2233991444538562E-2</v>
      </c>
      <c r="CQ34">
        <v>3.4908785453381386E-3</v>
      </c>
      <c r="CR34">
        <v>1.0850357469372194E-2</v>
      </c>
      <c r="CS34">
        <v>4.108653354586495E-3</v>
      </c>
      <c r="CT34">
        <v>1.834738039674514E-2</v>
      </c>
      <c r="CU34">
        <v>2.5975577541858309E-3</v>
      </c>
      <c r="CV34">
        <v>2.1825487058305275E-2</v>
      </c>
      <c r="CW34">
        <v>9.7792610580115479E-3</v>
      </c>
      <c r="CX34">
        <v>6.7321417526696996E-3</v>
      </c>
      <c r="CY34">
        <v>5.6601482308279161E-3</v>
      </c>
    </row>
    <row r="35" spans="1:103" x14ac:dyDescent="0.25">
      <c r="A35" s="37" t="s">
        <v>162</v>
      </c>
      <c r="B35">
        <v>1730.8168036223963</v>
      </c>
      <c r="C35">
        <v>401.56384283230761</v>
      </c>
      <c r="D35">
        <v>0.4553327424083306</v>
      </c>
      <c r="E35" t="s">
        <v>163</v>
      </c>
      <c r="F35">
        <v>316.18265431296902</v>
      </c>
      <c r="G35">
        <v>219851.03080458567</v>
      </c>
      <c r="H35">
        <v>143.15476276361323</v>
      </c>
      <c r="I35">
        <v>713.98207385284422</v>
      </c>
      <c r="J35">
        <v>386363.19543509273</v>
      </c>
      <c r="K35">
        <v>380853.01499956136</v>
      </c>
      <c r="L35">
        <v>14.410944080028603</v>
      </c>
      <c r="M35">
        <v>140.18041151182288</v>
      </c>
      <c r="N35">
        <v>563.33605119674098</v>
      </c>
      <c r="O35">
        <v>4828.6307986323827</v>
      </c>
      <c r="P35">
        <v>95.223437701211935</v>
      </c>
      <c r="Q35">
        <v>1.4419287705623349</v>
      </c>
      <c r="R35">
        <v>680.38824092093535</v>
      </c>
      <c r="S35">
        <v>1828.6451227229693</v>
      </c>
      <c r="T35">
        <v>230.08740779964606</v>
      </c>
      <c r="U35">
        <v>959.39574452691875</v>
      </c>
      <c r="V35">
        <v>137.75293971814926</v>
      </c>
      <c r="W35">
        <v>33.680320098953864</v>
      </c>
      <c r="X35">
        <v>87.655426086082073</v>
      </c>
      <c r="Y35">
        <v>8.0997428086035494</v>
      </c>
      <c r="Z35">
        <v>33.185572201824016</v>
      </c>
      <c r="AA35">
        <v>4.2698835096853989</v>
      </c>
      <c r="AB35">
        <v>8.5525850563615951</v>
      </c>
      <c r="AC35">
        <v>0.72859205093216506</v>
      </c>
      <c r="AD35">
        <v>3.3986717400905708</v>
      </c>
      <c r="AE35">
        <v>0.34461269376728271</v>
      </c>
      <c r="AF35" t="s">
        <v>164</v>
      </c>
      <c r="AG35">
        <v>7.7653417744361679</v>
      </c>
      <c r="AH35">
        <v>19.37959938575985</v>
      </c>
      <c r="AI35">
        <v>3.5950332859783183</v>
      </c>
      <c r="AJ35" s="29">
        <v>17.724513109769802</v>
      </c>
      <c r="AK35" s="30">
        <v>55.592589550058833</v>
      </c>
      <c r="AL35" s="30">
        <v>0.13072372129206883</v>
      </c>
      <c r="AM35" s="30" t="s">
        <v>167</v>
      </c>
      <c r="AN35" s="30">
        <v>22.959389716887859</v>
      </c>
      <c r="AO35" s="30">
        <v>2330.0786828377268</v>
      </c>
      <c r="AP35" s="30">
        <v>14.596643295007576</v>
      </c>
      <c r="AQ35" s="30">
        <v>24.189504790473375</v>
      </c>
      <c r="AR35" s="30">
        <v>3658.5871398565537</v>
      </c>
      <c r="AS35" s="30">
        <v>3372.1459177774173</v>
      </c>
      <c r="AT35" s="30">
        <v>0.43744854491594748</v>
      </c>
      <c r="AU35" s="30">
        <v>1.5643046255376027</v>
      </c>
      <c r="AV35" s="30">
        <v>14.165972476209349</v>
      </c>
      <c r="AW35" s="30">
        <v>41.454526594412123</v>
      </c>
      <c r="AX35" s="30">
        <v>1.3375525212968933</v>
      </c>
      <c r="AY35" s="30">
        <v>4.188417762412306E-2</v>
      </c>
      <c r="AZ35" s="30">
        <v>5.8017607663144153</v>
      </c>
      <c r="BA35" s="30">
        <v>19.53875484031331</v>
      </c>
      <c r="BB35" s="30">
        <v>2.1071035256080455</v>
      </c>
      <c r="BC35" s="30">
        <v>9.8415714947937492</v>
      </c>
      <c r="BD35" s="30">
        <v>1.6635054019677287</v>
      </c>
      <c r="BE35" s="30">
        <v>0.44729355429197093</v>
      </c>
      <c r="BF35" s="30">
        <v>1.2594623064434392</v>
      </c>
      <c r="BG35" s="30">
        <v>0.11343475651041975</v>
      </c>
      <c r="BH35" s="30">
        <v>0.51642163876000458</v>
      </c>
      <c r="BI35" s="30">
        <v>7.2334127742812657E-2</v>
      </c>
      <c r="BJ35" s="30">
        <v>0.14373854483063125</v>
      </c>
      <c r="BK35" s="30">
        <v>1.6700205137017584E-2</v>
      </c>
      <c r="BL35" s="30">
        <v>9.5634588531731485E-2</v>
      </c>
      <c r="BM35" s="30">
        <v>1.5820395427124118E-2</v>
      </c>
      <c r="BN35" s="30" t="s">
        <v>168</v>
      </c>
      <c r="BO35" s="30">
        <v>0.11444004241082971</v>
      </c>
      <c r="BP35" s="30">
        <v>0.16414727815438745</v>
      </c>
      <c r="BQ35" s="31">
        <v>4.9796928151096487E-2</v>
      </c>
      <c r="BR35">
        <v>0.25958701434263848</v>
      </c>
      <c r="BS35">
        <v>1.0568763129198258E-2</v>
      </c>
      <c r="BT35">
        <v>8.9076757535758735E-2</v>
      </c>
      <c r="BU35">
        <v>28.185063746095867</v>
      </c>
      <c r="BV35">
        <v>48.650686627052472</v>
      </c>
      <c r="BW35">
        <v>3.7601917200111092</v>
      </c>
      <c r="BX35">
        <v>35.001240213048881</v>
      </c>
      <c r="BY35">
        <v>44.58266102857197</v>
      </c>
      <c r="BZ35">
        <v>23.300006432475833</v>
      </c>
      <c r="CA35">
        <v>10.708941181642576</v>
      </c>
      <c r="CB35">
        <v>0.26699674795273426</v>
      </c>
      <c r="CC35">
        <v>0.24347457709101242</v>
      </c>
      <c r="CD35">
        <v>1.5172361449002245</v>
      </c>
      <c r="CE35">
        <v>1.3306946100383095</v>
      </c>
      <c r="CF35">
        <v>2.1427446394352242E-3</v>
      </c>
      <c r="CG35">
        <v>1.5296191299914719E-3</v>
      </c>
      <c r="CH35">
        <v>4.1159834373996384E-3</v>
      </c>
      <c r="CI35">
        <v>4.2300006972688566E-3</v>
      </c>
      <c r="CJ35">
        <v>7.0708162482597929E-4</v>
      </c>
      <c r="CK35">
        <v>1.6256024989409538E-2</v>
      </c>
      <c r="CL35">
        <v>2.7768481820628941E-2</v>
      </c>
      <c r="CM35">
        <v>1.4145052689934735E-3</v>
      </c>
      <c r="CN35">
        <v>1.9578483423360452E-2</v>
      </c>
      <c r="CO35">
        <v>2.2655832753334161E-3</v>
      </c>
      <c r="CP35">
        <v>3.3625955164301381E-3</v>
      </c>
      <c r="CQ35">
        <v>8.2419519812850612E-4</v>
      </c>
      <c r="CR35">
        <v>9.5139288988348083E-3</v>
      </c>
      <c r="CS35">
        <v>2.9441111308884851E-3</v>
      </c>
      <c r="CT35">
        <v>1.6740397112498907E-2</v>
      </c>
      <c r="CU35">
        <v>3.3735290258073386E-3</v>
      </c>
      <c r="CV35">
        <v>1.5953715437996403E-2</v>
      </c>
      <c r="CW35">
        <v>9.9866146248586869E-3</v>
      </c>
      <c r="CX35">
        <v>3.7929938938261664E-3</v>
      </c>
      <c r="CY35">
        <v>5.7815152314430332E-3</v>
      </c>
    </row>
    <row r="36" spans="1:103" x14ac:dyDescent="0.25">
      <c r="A36" s="37" t="s">
        <v>166</v>
      </c>
      <c r="B36">
        <v>2187.7699105533875</v>
      </c>
      <c r="C36">
        <v>1127.3257210997781</v>
      </c>
      <c r="D36">
        <v>0.5885399749232828</v>
      </c>
      <c r="E36" t="s">
        <v>167</v>
      </c>
      <c r="F36">
        <v>328.25936975518101</v>
      </c>
      <c r="G36">
        <v>226791.34958331191</v>
      </c>
      <c r="H36">
        <v>130.40886580534897</v>
      </c>
      <c r="I36">
        <v>425.94487176036449</v>
      </c>
      <c r="J36">
        <v>381288.87303851644</v>
      </c>
      <c r="K36">
        <v>380839.53182535357</v>
      </c>
      <c r="L36">
        <v>15.538294495914885</v>
      </c>
      <c r="M36">
        <v>168.60097877669949</v>
      </c>
      <c r="N36">
        <v>768.52306511212794</v>
      </c>
      <c r="O36">
        <v>5122.331310432467</v>
      </c>
      <c r="P36">
        <v>132.69998401978663</v>
      </c>
      <c r="Q36">
        <v>1.9396185802554478</v>
      </c>
      <c r="R36">
        <v>669.85013754624936</v>
      </c>
      <c r="S36">
        <v>1961.947623312014</v>
      </c>
      <c r="T36">
        <v>259.04527176302145</v>
      </c>
      <c r="U36">
        <v>1144.4869628882293</v>
      </c>
      <c r="V36">
        <v>177.68512616983838</v>
      </c>
      <c r="W36">
        <v>45.803298104613098</v>
      </c>
      <c r="X36">
        <v>116.95858723794895</v>
      </c>
      <c r="Y36">
        <v>10.679071643693867</v>
      </c>
      <c r="Z36">
        <v>44.104827454522578</v>
      </c>
      <c r="AA36">
        <v>5.5405001031855203</v>
      </c>
      <c r="AB36">
        <v>10.765567194908632</v>
      </c>
      <c r="AC36">
        <v>0.93958781705808458</v>
      </c>
      <c r="AD36">
        <v>4.381498574899374</v>
      </c>
      <c r="AE36">
        <v>0.47018541709409578</v>
      </c>
      <c r="AF36" t="s">
        <v>168</v>
      </c>
      <c r="AG36">
        <v>8.1841954238678642</v>
      </c>
      <c r="AH36">
        <v>17.330209556404608</v>
      </c>
      <c r="AI36">
        <v>3.2747831673165653</v>
      </c>
      <c r="AJ36" s="29">
        <v>8.4218926124211322</v>
      </c>
      <c r="AK36" s="30">
        <v>37.349436204515165</v>
      </c>
      <c r="AL36" s="30" t="s">
        <v>171</v>
      </c>
      <c r="AM36" s="30" t="s">
        <v>172</v>
      </c>
      <c r="AN36" s="30">
        <v>30.605333082593688</v>
      </c>
      <c r="AO36" s="30">
        <v>2357.6864208662737</v>
      </c>
      <c r="AP36" s="30">
        <v>20.102988458750708</v>
      </c>
      <c r="AQ36" s="30">
        <v>26.193972058846974</v>
      </c>
      <c r="AR36" s="30">
        <v>2573.7087066390018</v>
      </c>
      <c r="AS36" s="30">
        <v>2966.0901545008405</v>
      </c>
      <c r="AT36" s="30">
        <v>0.39113077041145383</v>
      </c>
      <c r="AU36" s="30">
        <v>1.8374222299537204</v>
      </c>
      <c r="AV36" s="30">
        <v>11.77133883475908</v>
      </c>
      <c r="AW36" s="30">
        <v>69.08799296877676</v>
      </c>
      <c r="AX36" s="30">
        <v>0.82240766922047137</v>
      </c>
      <c r="AY36" s="30">
        <v>2.2076386083561994E-2</v>
      </c>
      <c r="AZ36" s="30">
        <v>5.6976661805795139</v>
      </c>
      <c r="BA36" s="30">
        <v>11.085517183816252</v>
      </c>
      <c r="BB36" s="30">
        <v>1.7243482074870733</v>
      </c>
      <c r="BC36" s="30">
        <v>8.7195905576142838</v>
      </c>
      <c r="BD36" s="30">
        <v>1.3199514538683736</v>
      </c>
      <c r="BE36" s="30">
        <v>0.41974234696973983</v>
      </c>
      <c r="BF36" s="30">
        <v>0.92401071042691896</v>
      </c>
      <c r="BG36" s="30">
        <v>8.632291117904102E-2</v>
      </c>
      <c r="BH36" s="30">
        <v>0.35105655762094712</v>
      </c>
      <c r="BI36" s="30">
        <v>4.5734932345065787E-2</v>
      </c>
      <c r="BJ36" s="30">
        <v>0.11599078266482682</v>
      </c>
      <c r="BK36" s="30">
        <v>1.6870252499995336E-2</v>
      </c>
      <c r="BL36" s="30">
        <v>8.3457773274960928E-2</v>
      </c>
      <c r="BM36" s="30">
        <v>1.3816447984599665E-2</v>
      </c>
      <c r="BN36" s="30" t="s">
        <v>173</v>
      </c>
      <c r="BO36" s="30">
        <v>0.11593723796978553</v>
      </c>
      <c r="BP36" s="30">
        <v>0.17420931779593271</v>
      </c>
      <c r="BQ36" s="31">
        <v>5.1418787403603568E-2</v>
      </c>
      <c r="BR36">
        <v>0.26592734136811369</v>
      </c>
      <c r="BS36">
        <v>7.0404099815811194E-3</v>
      </c>
      <c r="BT36">
        <v>9.0618622606694399E-2</v>
      </c>
      <c r="BU36">
        <v>29.394572570395852</v>
      </c>
      <c r="BV36">
        <v>50.665578555844476</v>
      </c>
      <c r="BW36">
        <v>3.8768902332063448</v>
      </c>
      <c r="BX36">
        <v>36.63133230420577</v>
      </c>
      <c r="BY36">
        <v>47.256407393834678</v>
      </c>
      <c r="BZ36">
        <v>24.956277347371842</v>
      </c>
      <c r="CA36">
        <v>11.164534357557928</v>
      </c>
      <c r="CB36">
        <v>0.22530302019501922</v>
      </c>
      <c r="CC36">
        <v>0.2539732898773267</v>
      </c>
      <c r="CD36">
        <v>1.5807388496097374</v>
      </c>
      <c r="CE36">
        <v>1.3791213292554563</v>
      </c>
      <c r="CF36">
        <v>3.8330601808140002E-3</v>
      </c>
      <c r="CG36">
        <v>6.1855570870430667E-3</v>
      </c>
      <c r="CH36">
        <v>5.5485729545005384E-3</v>
      </c>
      <c r="CI36">
        <v>4.9835398663782681E-3</v>
      </c>
      <c r="CJ36">
        <v>2.2722309964494009E-3</v>
      </c>
      <c r="CK36">
        <v>1.4066145782252652E-2</v>
      </c>
      <c r="CL36">
        <v>1.6865182942905742E-2</v>
      </c>
      <c r="CM36">
        <v>8.6728946151090631E-3</v>
      </c>
      <c r="CN36">
        <v>6.3317216276690931E-3</v>
      </c>
      <c r="CO36">
        <v>3.6389472965459003E-3</v>
      </c>
      <c r="CP36">
        <v>1.5766287399968056E-2</v>
      </c>
      <c r="CQ36">
        <v>9.9029835779358656E-4</v>
      </c>
      <c r="CR36">
        <v>1.5711647643445553E-2</v>
      </c>
      <c r="CS36">
        <v>3.2095166190397894E-3</v>
      </c>
      <c r="CT36">
        <v>1.8155468363088675E-2</v>
      </c>
      <c r="CU36">
        <v>4.259540275811627E-3</v>
      </c>
      <c r="CV36">
        <v>1.5460985209035249E-2</v>
      </c>
      <c r="CW36">
        <v>1.0837411359005717E-2</v>
      </c>
      <c r="CX36">
        <v>6.7986491444029257E-3</v>
      </c>
      <c r="CY36">
        <v>6.2770099204467232E-3</v>
      </c>
    </row>
    <row r="37" spans="1:103" x14ac:dyDescent="0.25">
      <c r="A37" s="37" t="s">
        <v>170</v>
      </c>
      <c r="B37">
        <v>1123.3528278716053</v>
      </c>
      <c r="C37">
        <v>627.30551316761409</v>
      </c>
      <c r="D37" t="s">
        <v>171</v>
      </c>
      <c r="E37" t="s">
        <v>172</v>
      </c>
      <c r="F37">
        <v>209.67849656452572</v>
      </c>
      <c r="G37">
        <v>219729.66120960432</v>
      </c>
      <c r="H37">
        <v>128.78134762395794</v>
      </c>
      <c r="I37">
        <v>317.84567921448075</v>
      </c>
      <c r="J37">
        <v>391294.5791726106</v>
      </c>
      <c r="K37">
        <v>395518.74537014985</v>
      </c>
      <c r="L37">
        <v>14.642910314856309</v>
      </c>
      <c r="M37">
        <v>118.21991377115113</v>
      </c>
      <c r="N37">
        <v>361.15675862302544</v>
      </c>
      <c r="O37">
        <v>5183.6310902925115</v>
      </c>
      <c r="P37">
        <v>86.053096243754865</v>
      </c>
      <c r="Q37">
        <v>0.76613690854204164</v>
      </c>
      <c r="R37">
        <v>688.59976893418718</v>
      </c>
      <c r="S37">
        <v>1788.6705878346152</v>
      </c>
      <c r="T37">
        <v>223.19352770793787</v>
      </c>
      <c r="U37">
        <v>923.7153665135852</v>
      </c>
      <c r="V37">
        <v>129.68015038317606</v>
      </c>
      <c r="W37">
        <v>31.537325030602439</v>
      </c>
      <c r="X37">
        <v>78.190340544404179</v>
      </c>
      <c r="Y37">
        <v>7.0472337825566278</v>
      </c>
      <c r="Z37">
        <v>29.377496190369808</v>
      </c>
      <c r="AA37">
        <v>3.741659157998062</v>
      </c>
      <c r="AB37">
        <v>7.8902291606249104</v>
      </c>
      <c r="AC37">
        <v>0.69172829812507974</v>
      </c>
      <c r="AD37">
        <v>3.1832193475416588</v>
      </c>
      <c r="AE37">
        <v>0.35851638128079816</v>
      </c>
      <c r="AF37" t="s">
        <v>173</v>
      </c>
      <c r="AG37">
        <v>7.6809576270685564</v>
      </c>
      <c r="AH37">
        <v>16.022199681399268</v>
      </c>
      <c r="AI37">
        <v>3.0253636796929038</v>
      </c>
      <c r="AJ37" s="29">
        <v>9.2328938013317909</v>
      </c>
      <c r="AK37" s="30">
        <v>1.2365240556075947</v>
      </c>
      <c r="AL37" s="30" t="s">
        <v>176</v>
      </c>
      <c r="AM37" s="30" t="s">
        <v>177</v>
      </c>
      <c r="AN37" s="30">
        <v>23.946560057608263</v>
      </c>
      <c r="AO37" s="30">
        <v>2704.1395693352615</v>
      </c>
      <c r="AP37" s="30">
        <v>15.719079549088718</v>
      </c>
      <c r="AQ37" s="30">
        <v>28.441501380332458</v>
      </c>
      <c r="AR37" s="30">
        <v>3624.0561786704302</v>
      </c>
      <c r="AS37" s="30">
        <v>3728.2014478547317</v>
      </c>
      <c r="AT37" s="30">
        <v>0.4102953505303466</v>
      </c>
      <c r="AU37" s="30">
        <v>1.1596536564243054</v>
      </c>
      <c r="AV37" s="30">
        <v>2.6085021742825605</v>
      </c>
      <c r="AW37" s="30">
        <v>63.101274659007139</v>
      </c>
      <c r="AX37" s="30">
        <v>1.2616210892528283</v>
      </c>
      <c r="AY37" s="30">
        <v>2.1568001184607818E-2</v>
      </c>
      <c r="AZ37" s="30">
        <v>6.2429216274706745</v>
      </c>
      <c r="BA37" s="30">
        <v>19.410747275125683</v>
      </c>
      <c r="BB37" s="30">
        <v>2.2235285191896677</v>
      </c>
      <c r="BC37" s="30">
        <v>10.281760376744808</v>
      </c>
      <c r="BD37" s="30">
        <v>1.8710788095416386</v>
      </c>
      <c r="BE37" s="30">
        <v>0.47748152666403609</v>
      </c>
      <c r="BF37" s="30">
        <v>1.3502704473555185</v>
      </c>
      <c r="BG37" s="30">
        <v>0.11703511489717236</v>
      </c>
      <c r="BH37" s="30">
        <v>0.40634072208792005</v>
      </c>
      <c r="BI37" s="30">
        <v>6.0030115205076978E-2</v>
      </c>
      <c r="BJ37" s="30">
        <v>0.13213182482375319</v>
      </c>
      <c r="BK37" s="30">
        <v>1.8991269375016134E-2</v>
      </c>
      <c r="BL37" s="30">
        <v>9.5798390294603006E-2</v>
      </c>
      <c r="BM37" s="30">
        <v>1.3514531979573571E-2</v>
      </c>
      <c r="BN37" s="30" t="s">
        <v>178</v>
      </c>
      <c r="BO37" s="30">
        <v>0.13568949528097238</v>
      </c>
      <c r="BP37" s="30">
        <v>0.13256965339146842</v>
      </c>
      <c r="BQ37" s="31">
        <v>4.4556471333743776E-2</v>
      </c>
      <c r="BR37">
        <v>0.26601945106612446</v>
      </c>
      <c r="BS37">
        <v>1.7859636295393289E-3</v>
      </c>
      <c r="BT37">
        <v>8.9116177056567991E-2</v>
      </c>
      <c r="BU37">
        <v>29.277811267558853</v>
      </c>
      <c r="BV37">
        <v>50.402931933749706</v>
      </c>
      <c r="BW37">
        <v>3.8637573006469328</v>
      </c>
      <c r="BX37">
        <v>36.189976401691759</v>
      </c>
      <c r="BY37">
        <v>47.150559595599496</v>
      </c>
      <c r="BZ37">
        <v>24.118748246778988</v>
      </c>
      <c r="CA37">
        <v>11.086305468312695</v>
      </c>
      <c r="CB37">
        <v>0.22320884560102233</v>
      </c>
      <c r="CC37">
        <v>0.25442051834545082</v>
      </c>
      <c r="CD37">
        <v>1.5677719625129682</v>
      </c>
      <c r="CE37">
        <v>1.3780568764528223</v>
      </c>
      <c r="CF37">
        <v>2.2305710139441156E-3</v>
      </c>
      <c r="CG37">
        <v>1.5680199992897119E-3</v>
      </c>
      <c r="CH37">
        <v>3.296151213150693E-3</v>
      </c>
      <c r="CI37">
        <v>3.3893761547676361E-3</v>
      </c>
      <c r="CJ37">
        <v>7.2579512137786923E-4</v>
      </c>
      <c r="CK37">
        <v>1.331897831712827E-2</v>
      </c>
      <c r="CL37">
        <v>2.0352336051258892E-2</v>
      </c>
      <c r="CM37">
        <v>4.3048739201487054E-3</v>
      </c>
      <c r="CN37">
        <v>2.382495165757802E-2</v>
      </c>
      <c r="CO37">
        <v>3.5093259383519211E-3</v>
      </c>
      <c r="CP37">
        <v>1.3048801390217031E-2</v>
      </c>
      <c r="CQ37">
        <v>4.5653944450226563E-3</v>
      </c>
      <c r="CR37">
        <v>1.1583919277177722E-2</v>
      </c>
      <c r="CS37">
        <v>3.5844504718187602E-3</v>
      </c>
      <c r="CT37">
        <v>3.9775745547534196E-3</v>
      </c>
      <c r="CU37">
        <v>4.5994474856655429E-3</v>
      </c>
      <c r="CV37">
        <v>1.2795888981154253E-2</v>
      </c>
      <c r="CW37">
        <v>1.2808186924668221E-2</v>
      </c>
      <c r="CX37">
        <v>5.8828832811512561E-3</v>
      </c>
      <c r="CY37">
        <v>1.3761251724536184E-3</v>
      </c>
    </row>
    <row r="38" spans="1:103" x14ac:dyDescent="0.25">
      <c r="A38" s="37" t="s">
        <v>175</v>
      </c>
      <c r="B38">
        <v>961.21456518275068</v>
      </c>
      <c r="C38">
        <v>98.146482972393571</v>
      </c>
      <c r="D38" t="s">
        <v>176</v>
      </c>
      <c r="E38" t="s">
        <v>177</v>
      </c>
      <c r="F38">
        <v>264.53937261758966</v>
      </c>
      <c r="G38">
        <v>226822.44531983903</v>
      </c>
      <c r="H38">
        <v>117.99984173701452</v>
      </c>
      <c r="I38">
        <v>260.16287336880993</v>
      </c>
      <c r="J38">
        <v>394224.82168330956</v>
      </c>
      <c r="K38">
        <v>400261.91224292974</v>
      </c>
      <c r="L38">
        <v>15.092208881567858</v>
      </c>
      <c r="M38">
        <v>92.71241743353275</v>
      </c>
      <c r="N38">
        <v>153.15700396175316</v>
      </c>
      <c r="O38">
        <v>5622.1864808298933</v>
      </c>
      <c r="P38">
        <v>116.73242741823306</v>
      </c>
      <c r="Q38">
        <v>0.66831569804560276</v>
      </c>
      <c r="R38">
        <v>702.57768122780897</v>
      </c>
      <c r="S38">
        <v>1992.2674251803578</v>
      </c>
      <c r="T38">
        <v>256.72298454287284</v>
      </c>
      <c r="U38">
        <v>1097.2904609321104</v>
      </c>
      <c r="V38">
        <v>164.87201003101012</v>
      </c>
      <c r="W38">
        <v>40.915350566463658</v>
      </c>
      <c r="X38">
        <v>101.34908567741522</v>
      </c>
      <c r="Y38">
        <v>9.1723554010195851</v>
      </c>
      <c r="Z38">
        <v>37.841872975901325</v>
      </c>
      <c r="AA38">
        <v>4.8532968617323133</v>
      </c>
      <c r="AB38">
        <v>10.09700848839174</v>
      </c>
      <c r="AC38">
        <v>0.91207687650288094</v>
      </c>
      <c r="AD38">
        <v>4.2877039879519776</v>
      </c>
      <c r="AE38">
        <v>0.44396796582538678</v>
      </c>
      <c r="AF38" t="s">
        <v>178</v>
      </c>
      <c r="AG38">
        <v>7.7512158292854698</v>
      </c>
      <c r="AH38">
        <v>11.316951402657814</v>
      </c>
      <c r="AI38">
        <v>2.330653324822507</v>
      </c>
      <c r="AJ38" s="29">
        <v>14.444484959426598</v>
      </c>
      <c r="AK38" s="30">
        <v>0.61420691309189723</v>
      </c>
      <c r="AL38" s="30" t="s">
        <v>181</v>
      </c>
      <c r="AM38" s="30">
        <v>128.09892209957272</v>
      </c>
      <c r="AN38" s="30">
        <v>122.52371210356587</v>
      </c>
      <c r="AO38" s="30">
        <v>3422.7917459308496</v>
      </c>
      <c r="AP38" s="30" t="s">
        <v>182</v>
      </c>
      <c r="AQ38" s="30">
        <v>115.36312463228526</v>
      </c>
      <c r="AR38" s="30">
        <v>6361.4697994187245</v>
      </c>
      <c r="AS38" s="30">
        <v>5815.1607623872078</v>
      </c>
      <c r="AT38" s="30">
        <v>0.90469249467940616</v>
      </c>
      <c r="AU38" s="30">
        <v>1.5148976830990097</v>
      </c>
      <c r="AV38" s="30">
        <v>7.9852540334515822</v>
      </c>
      <c r="AW38" s="30">
        <v>86.080775415051519</v>
      </c>
      <c r="AX38" s="30">
        <v>2.7811585894974722</v>
      </c>
      <c r="AY38" s="30">
        <v>1.0682850091066896E-2</v>
      </c>
      <c r="AZ38" s="30">
        <v>19.62946844570466</v>
      </c>
      <c r="BA38" s="30">
        <v>53.944204363075272</v>
      </c>
      <c r="BB38" s="30">
        <v>6.4953272815074463</v>
      </c>
      <c r="BC38" s="30">
        <v>28.414912395813122</v>
      </c>
      <c r="BD38" s="30">
        <v>4.098160447692285</v>
      </c>
      <c r="BE38" s="30">
        <v>0.94910170498560376</v>
      </c>
      <c r="BF38" s="30">
        <v>2.3931621225010149</v>
      </c>
      <c r="BG38" s="30">
        <v>0.23402641386632567</v>
      </c>
      <c r="BH38" s="30">
        <v>1.0218086146147829</v>
      </c>
      <c r="BI38" s="30">
        <v>0.14750183950501425</v>
      </c>
      <c r="BJ38" s="30">
        <v>0.36403565109277924</v>
      </c>
      <c r="BK38" s="30">
        <v>5.6677793422718593E-2</v>
      </c>
      <c r="BL38" s="30">
        <v>0.23535910124564449</v>
      </c>
      <c r="BM38" s="30">
        <v>3.4679891459527754E-2</v>
      </c>
      <c r="BN38" s="30" t="s">
        <v>183</v>
      </c>
      <c r="BO38" s="30">
        <v>0.2271627602304723</v>
      </c>
      <c r="BP38" s="30">
        <v>0.14728886032561958</v>
      </c>
      <c r="BQ38" s="31">
        <v>6.351708064632397E-2</v>
      </c>
      <c r="BR38">
        <v>1.2879536356011743</v>
      </c>
      <c r="BS38">
        <v>8.7087038825348333E-3</v>
      </c>
      <c r="BT38">
        <v>0.43965112765296083</v>
      </c>
      <c r="BU38">
        <v>141.67943831615847</v>
      </c>
      <c r="BV38">
        <v>242.71371739694285</v>
      </c>
      <c r="BW38">
        <v>18.901245709738728</v>
      </c>
      <c r="BX38">
        <v>175.32809882262836</v>
      </c>
      <c r="BY38">
        <v>228.06900781451597</v>
      </c>
      <c r="BZ38">
        <v>111.62702553684636</v>
      </c>
      <c r="CA38">
        <v>52.972166132477192</v>
      </c>
      <c r="CB38">
        <v>1.1942276751006775</v>
      </c>
      <c r="CC38">
        <v>1.2234194250974957</v>
      </c>
      <c r="CD38">
        <v>7.5912741739272933</v>
      </c>
      <c r="CE38">
        <v>6.7211478579351391</v>
      </c>
      <c r="CF38">
        <v>1.6059263885591712E-2</v>
      </c>
      <c r="CG38">
        <v>7.6427789644479653E-3</v>
      </c>
      <c r="CH38">
        <v>4.2528634624340433E-3</v>
      </c>
      <c r="CI38">
        <v>3.7417321306088817E-2</v>
      </c>
      <c r="CJ38">
        <v>3.5387248631471952E-3</v>
      </c>
      <c r="CK38">
        <v>2.1906631193273629E-2</v>
      </c>
      <c r="CL38">
        <v>7.7500550884183811E-2</v>
      </c>
      <c r="CM38">
        <v>2.0893199714826796E-2</v>
      </c>
      <c r="CN38">
        <v>0.17197433992820446</v>
      </c>
      <c r="CO38">
        <v>1.1469678202659572E-2</v>
      </c>
      <c r="CP38">
        <v>6.3305617620962956E-2</v>
      </c>
      <c r="CQ38">
        <v>1.2182134452981264E-2</v>
      </c>
      <c r="CR38">
        <v>1.2831283600878599E-2</v>
      </c>
      <c r="CS38">
        <v>2.1288614314899357E-2</v>
      </c>
      <c r="CT38">
        <v>9.5072743735705761E-2</v>
      </c>
      <c r="CU38">
        <v>4.5508326531640761E-3</v>
      </c>
      <c r="CV38">
        <v>6.2077948663312912E-2</v>
      </c>
      <c r="CW38">
        <v>5.6785900881687106E-2</v>
      </c>
      <c r="CX38">
        <v>3.1947961125853873E-2</v>
      </c>
      <c r="CY38">
        <v>3.5997376297569168E-2</v>
      </c>
    </row>
    <row r="39" spans="1:103" x14ac:dyDescent="0.25">
      <c r="A39" s="37" t="s">
        <v>180</v>
      </c>
      <c r="B39">
        <v>860.71958535538943</v>
      </c>
      <c r="C39">
        <v>33.34807427988143</v>
      </c>
      <c r="D39" t="s">
        <v>181</v>
      </c>
      <c r="E39">
        <v>374.46988940533487</v>
      </c>
      <c r="F39">
        <v>730.09061244153747</v>
      </c>
      <c r="G39">
        <v>209767.43134826657</v>
      </c>
      <c r="H39" t="s">
        <v>182</v>
      </c>
      <c r="I39">
        <v>249.08789116468577</v>
      </c>
      <c r="J39">
        <v>397512.41084165481</v>
      </c>
      <c r="K39">
        <v>391056.38594650268</v>
      </c>
      <c r="L39">
        <v>12.678816064587428</v>
      </c>
      <c r="M39">
        <v>73.878774632872194</v>
      </c>
      <c r="N39">
        <v>47.495879752141235</v>
      </c>
      <c r="O39">
        <v>5283.2173384732314</v>
      </c>
      <c r="P39">
        <v>184.07718798458475</v>
      </c>
      <c r="Q39">
        <v>3.948299096024778E-2</v>
      </c>
      <c r="R39">
        <v>1080.5350629356776</v>
      </c>
      <c r="S39">
        <v>3104.7859018908016</v>
      </c>
      <c r="T39">
        <v>406.42258004359246</v>
      </c>
      <c r="U39">
        <v>1767.4488434020363</v>
      </c>
      <c r="V39">
        <v>260.89057993543867</v>
      </c>
      <c r="W39">
        <v>64.739196998634654</v>
      </c>
      <c r="X39">
        <v>158.44331733010586</v>
      </c>
      <c r="Y39">
        <v>14.592200811891257</v>
      </c>
      <c r="Z39">
        <v>61.421845636174631</v>
      </c>
      <c r="AA39">
        <v>7.6183208078086624</v>
      </c>
      <c r="AB39">
        <v>15.555575334065372</v>
      </c>
      <c r="AC39">
        <v>1.4120267829780615</v>
      </c>
      <c r="AD39">
        <v>6.1409700012758508</v>
      </c>
      <c r="AE39">
        <v>0.6633236579934535</v>
      </c>
      <c r="AF39" t="s">
        <v>183</v>
      </c>
      <c r="AG39">
        <v>6.8632024816546435</v>
      </c>
      <c r="AH39">
        <v>5.8242167521975121</v>
      </c>
      <c r="AI39">
        <v>0.98373409015312019</v>
      </c>
      <c r="AJ39" s="29">
        <v>19.766871626928364</v>
      </c>
      <c r="AK39" s="30">
        <v>201.56143320533189</v>
      </c>
      <c r="AL39" s="30" t="s">
        <v>954</v>
      </c>
      <c r="AM39" s="30">
        <v>350.00600659259226</v>
      </c>
      <c r="AN39" s="30" t="s">
        <v>955</v>
      </c>
      <c r="AO39" s="30">
        <v>3590.6174414828288</v>
      </c>
      <c r="AP39" s="30" t="s">
        <v>956</v>
      </c>
      <c r="AQ39" s="30">
        <v>320.90361289168231</v>
      </c>
      <c r="AR39" s="30">
        <v>17675.709919258996</v>
      </c>
      <c r="AS39" s="30">
        <v>17993.288089975911</v>
      </c>
      <c r="AT39" s="30">
        <v>1.4048412068343998</v>
      </c>
      <c r="AU39" s="30">
        <v>47.658653206639137</v>
      </c>
      <c r="AV39" s="30">
        <v>157.52999337275628</v>
      </c>
      <c r="AW39" s="30">
        <v>252.38678931502005</v>
      </c>
      <c r="AX39" s="30">
        <v>3.4664522815222996</v>
      </c>
      <c r="AY39" s="30" t="s">
        <v>957</v>
      </c>
      <c r="AZ39" s="30">
        <v>10.461853132069573</v>
      </c>
      <c r="BA39" s="30">
        <v>35.86431622303126</v>
      </c>
      <c r="BB39" s="30">
        <v>5.6684462611639983</v>
      </c>
      <c r="BC39" s="30">
        <v>26.779041802620025</v>
      </c>
      <c r="BD39" s="30">
        <v>4.4311632755982302</v>
      </c>
      <c r="BE39" s="30">
        <v>1.1373001202062045</v>
      </c>
      <c r="BF39" s="30">
        <v>3.1384231037716432</v>
      </c>
      <c r="BG39" s="30">
        <v>0.31613018162475781</v>
      </c>
      <c r="BH39" s="30">
        <v>1.3409447762378588</v>
      </c>
      <c r="BI39" s="30">
        <v>0.19697013541827274</v>
      </c>
      <c r="BJ39" s="30">
        <v>0.39987923270310988</v>
      </c>
      <c r="BK39" s="30">
        <v>5.9200672536416692E-2</v>
      </c>
      <c r="BL39" s="30">
        <v>0.30327610926467818</v>
      </c>
      <c r="BM39" s="30">
        <v>5.2078204254570458E-2</v>
      </c>
      <c r="BN39" s="30" t="s">
        <v>958</v>
      </c>
      <c r="BO39" s="30">
        <v>1.2352781679442411</v>
      </c>
      <c r="BP39" s="30">
        <v>4.4060020884384148E-2</v>
      </c>
      <c r="BQ39" s="31">
        <v>5.1952569036984371E-2</v>
      </c>
      <c r="BR39">
        <v>3.5810013428421619</v>
      </c>
      <c r="BS39">
        <v>9.23369710714467E-2</v>
      </c>
      <c r="BT39">
        <v>1.2796866926855117</v>
      </c>
      <c r="BU39">
        <v>395.39868411492762</v>
      </c>
      <c r="BV39">
        <v>677.19842681566183</v>
      </c>
      <c r="BW39">
        <v>51.681950160873697</v>
      </c>
      <c r="BX39">
        <v>481.57526043564809</v>
      </c>
      <c r="BY39">
        <v>636.56891494663773</v>
      </c>
      <c r="BZ39">
        <v>319.67117621531611</v>
      </c>
      <c r="CA39">
        <v>149.14492908310461</v>
      </c>
      <c r="CB39">
        <v>2.6748935955896229</v>
      </c>
      <c r="CC39">
        <v>3.419297400204576</v>
      </c>
      <c r="CD39">
        <v>21.171877710621356</v>
      </c>
      <c r="CE39">
        <v>18.901076301306208</v>
      </c>
      <c r="CF39">
        <v>5.0426261285618265E-2</v>
      </c>
      <c r="CG39">
        <v>9.4067424590232332E-2</v>
      </c>
      <c r="CH39">
        <v>6.3879664152824159E-2</v>
      </c>
      <c r="CI39">
        <v>3.6617907966534878E-2</v>
      </c>
      <c r="CJ39">
        <v>1.0589562159630602E-2</v>
      </c>
      <c r="CK39">
        <v>0.26971117839507025</v>
      </c>
      <c r="CL39">
        <v>7.8597921647524008E-2</v>
      </c>
      <c r="CM39">
        <v>2.1190024781760883E-2</v>
      </c>
      <c r="CN39">
        <v>0.27975390993196392</v>
      </c>
      <c r="CO39">
        <v>3.2551082032824613E-2</v>
      </c>
      <c r="CP39">
        <v>0.25307406276318672</v>
      </c>
      <c r="CQ39">
        <v>5.0838740132891275E-2</v>
      </c>
      <c r="CR39">
        <v>0.13605418410162634</v>
      </c>
      <c r="CS39">
        <v>5.9657898956519899E-2</v>
      </c>
      <c r="CT39">
        <v>0.23886125094048871</v>
      </c>
      <c r="CU39">
        <v>6.260221010006331E-2</v>
      </c>
      <c r="CV39">
        <v>0.24816355692126915</v>
      </c>
      <c r="CW39">
        <v>0.14270208057519146</v>
      </c>
      <c r="CX39">
        <v>5.4600090290450799E-2</v>
      </c>
      <c r="CY39">
        <v>7.1218391159659902E-2</v>
      </c>
    </row>
    <row r="40" spans="1:103" x14ac:dyDescent="0.25">
      <c r="A40" s="35" t="s">
        <v>185</v>
      </c>
      <c r="B40" s="35">
        <v>390.03652423888684</v>
      </c>
      <c r="C40" s="35">
        <v>6481.0765851694478</v>
      </c>
      <c r="D40" s="35" t="s">
        <v>954</v>
      </c>
      <c r="E40" s="35">
        <v>457.17181858041141</v>
      </c>
      <c r="F40" s="35" t="s">
        <v>955</v>
      </c>
      <c r="G40" s="35">
        <v>46558.01121329506</v>
      </c>
      <c r="H40" s="35" t="s">
        <v>956</v>
      </c>
      <c r="I40" s="35">
        <v>757.96325681493533</v>
      </c>
      <c r="J40" s="35">
        <v>398012.69614835951</v>
      </c>
      <c r="K40" s="35">
        <v>395116.27935806866</v>
      </c>
      <c r="L40" s="35">
        <v>4.8065651888240231</v>
      </c>
      <c r="M40" s="35">
        <v>1394.7733284181199</v>
      </c>
      <c r="N40" s="35">
        <v>4614.6325443407613</v>
      </c>
      <c r="O40" s="35">
        <v>5847.5019570250906</v>
      </c>
      <c r="P40" s="35">
        <v>50.881452340307391</v>
      </c>
      <c r="Q40" s="35" t="s">
        <v>957</v>
      </c>
      <c r="R40" s="35">
        <v>155.13141796014918</v>
      </c>
      <c r="S40" s="35">
        <v>504.65891716294669</v>
      </c>
      <c r="T40" s="35">
        <v>74.342708973799844</v>
      </c>
      <c r="U40" s="35">
        <v>329.80299814628694</v>
      </c>
      <c r="V40" s="35">
        <v>52.733114811634074</v>
      </c>
      <c r="W40" s="35">
        <v>14.388855661733313</v>
      </c>
      <c r="X40" s="35">
        <v>35.402048936026212</v>
      </c>
      <c r="Y40" s="35">
        <v>3.4942995252530111</v>
      </c>
      <c r="Z40" s="35">
        <v>14.670975820715764</v>
      </c>
      <c r="AA40" s="35">
        <v>2.1285768025046252</v>
      </c>
      <c r="AB40" s="35">
        <v>4.2495779043176025</v>
      </c>
      <c r="AC40" s="35">
        <v>0.44587050280806345</v>
      </c>
      <c r="AD40" s="35">
        <v>2.5453233667669468</v>
      </c>
      <c r="AE40" s="35">
        <v>0.29527584267122753</v>
      </c>
      <c r="AF40" s="35" t="s">
        <v>958</v>
      </c>
      <c r="AG40" s="35">
        <v>19.338137599966394</v>
      </c>
      <c r="AH40" s="35">
        <v>0.17956285681345549</v>
      </c>
      <c r="AI40" s="35">
        <v>0.13258495512904539</v>
      </c>
      <c r="AJ40" s="29">
        <v>16.911761428756801</v>
      </c>
      <c r="AK40" s="30">
        <v>11.12742064672665</v>
      </c>
      <c r="AL40" s="30">
        <v>1.2414013441479765</v>
      </c>
      <c r="AM40" s="30">
        <v>143.93834333129348</v>
      </c>
      <c r="AN40" s="30">
        <v>118.36500370129183</v>
      </c>
      <c r="AO40" s="30">
        <v>3651.1235143152703</v>
      </c>
      <c r="AP40" s="30" t="s">
        <v>959</v>
      </c>
      <c r="AQ40" s="30" t="s">
        <v>960</v>
      </c>
      <c r="AR40" s="30">
        <v>6779.2835819969587</v>
      </c>
      <c r="AS40" s="30">
        <v>6666.9805376151489</v>
      </c>
      <c r="AT40" s="30">
        <v>0.86469418958522037</v>
      </c>
      <c r="AU40" s="30">
        <v>1.7555242645359477</v>
      </c>
      <c r="AV40" s="30">
        <v>21.915616691428419</v>
      </c>
      <c r="AW40" s="30">
        <v>100.75204302117282</v>
      </c>
      <c r="AX40" s="30">
        <v>3.0559046360744113</v>
      </c>
      <c r="AY40" s="30">
        <v>2.1554221136419315E-2</v>
      </c>
      <c r="AZ40" s="30">
        <v>22.477277168154213</v>
      </c>
      <c r="BA40" s="30">
        <v>59.151953525876131</v>
      </c>
      <c r="BB40" s="30">
        <v>7.4873508961085626</v>
      </c>
      <c r="BC40" s="30">
        <v>31.532109178768547</v>
      </c>
      <c r="BD40" s="30">
        <v>4.7430394864593062</v>
      </c>
      <c r="BE40" s="30">
        <v>1.2146920077927212</v>
      </c>
      <c r="BF40" s="30">
        <v>2.7432493599449161</v>
      </c>
      <c r="BG40" s="30">
        <v>0.27148243253703946</v>
      </c>
      <c r="BH40" s="30">
        <v>1.1066672583785229</v>
      </c>
      <c r="BI40" s="30">
        <v>0.15722679061346748</v>
      </c>
      <c r="BJ40" s="30">
        <v>0.36439140216927801</v>
      </c>
      <c r="BK40" s="30">
        <v>4.7142663916301897E-2</v>
      </c>
      <c r="BL40" s="30">
        <v>0.24871811909517749</v>
      </c>
      <c r="BM40" s="30">
        <v>3.7688534914022805E-2</v>
      </c>
      <c r="BN40" s="30">
        <v>1.4127044063180454E-2</v>
      </c>
      <c r="BO40" s="30">
        <v>0.22070047326407513</v>
      </c>
      <c r="BP40" s="30">
        <v>0.14528809927791722</v>
      </c>
      <c r="BQ40" s="31">
        <v>6.2634102768781272E-2</v>
      </c>
      <c r="BR40">
        <v>1.2213904203474981</v>
      </c>
      <c r="BS40">
        <v>3.6665680910654738E-2</v>
      </c>
      <c r="BT40">
        <v>0.41383921081885766</v>
      </c>
      <c r="BU40">
        <v>137.63309575580095</v>
      </c>
      <c r="BV40">
        <v>235.23473353422287</v>
      </c>
      <c r="BW40">
        <v>17.789461347347167</v>
      </c>
      <c r="BX40">
        <v>170.44089325194165</v>
      </c>
      <c r="BY40">
        <v>222.07274355578994</v>
      </c>
      <c r="BZ40">
        <v>113.01797035225732</v>
      </c>
      <c r="CA40">
        <v>51.611322844538748</v>
      </c>
      <c r="CB40">
        <v>0.9828543518759425</v>
      </c>
      <c r="CC40">
        <v>1.190863061887373</v>
      </c>
      <c r="CD40">
        <v>7.3822551371007208</v>
      </c>
      <c r="CE40">
        <v>6.5157286732355315</v>
      </c>
      <c r="CF40">
        <v>1.0406066296275905E-2</v>
      </c>
      <c r="CG40">
        <v>2.7604575133301008E-2</v>
      </c>
      <c r="CH40">
        <v>1.7891841850856877E-2</v>
      </c>
      <c r="CI40">
        <v>2.0598274198366746E-2</v>
      </c>
      <c r="CJ40">
        <v>1.0047834836457591E-2</v>
      </c>
      <c r="CK40">
        <v>9.2209301847924877E-2</v>
      </c>
      <c r="CL40">
        <v>0.11055326712579115</v>
      </c>
      <c r="CM40">
        <v>2.5595616019606741E-2</v>
      </c>
      <c r="CN40">
        <v>9.538020858887504E-2</v>
      </c>
      <c r="CO40">
        <v>1.8315948331445502E-2</v>
      </c>
      <c r="CP40">
        <v>4.783948910291521E-2</v>
      </c>
      <c r="CQ40">
        <v>1.7384649455187962E-2</v>
      </c>
      <c r="CR40">
        <v>4.6394759014272688E-2</v>
      </c>
      <c r="CS40">
        <v>1.1277174980250321E-2</v>
      </c>
      <c r="CT40">
        <v>1.8790671703726933E-2</v>
      </c>
      <c r="CU40">
        <v>1.2927581178809612E-2</v>
      </c>
      <c r="CV40">
        <v>1.599729886571712E-2</v>
      </c>
      <c r="CW40">
        <v>5.9752060240081194E-2</v>
      </c>
      <c r="CX40">
        <v>6.3178031362376395E-3</v>
      </c>
      <c r="CY40">
        <v>2.4300262397436691E-2</v>
      </c>
    </row>
    <row r="41" spans="1:103" x14ac:dyDescent="0.25">
      <c r="A41" s="35" t="s">
        <v>187</v>
      </c>
      <c r="B41" s="35">
        <v>855.74123460482997</v>
      </c>
      <c r="C41" s="35">
        <v>225.15066108739168</v>
      </c>
      <c r="D41" s="36">
        <v>21.154959539394259</v>
      </c>
      <c r="E41" s="35">
        <v>438.86592944153131</v>
      </c>
      <c r="F41" s="35">
        <v>989.47333078811243</v>
      </c>
      <c r="G41" s="35">
        <v>200757.30066013179</v>
      </c>
      <c r="H41" s="35" t="s">
        <v>959</v>
      </c>
      <c r="I41" s="35" t="s">
        <v>960</v>
      </c>
      <c r="J41" s="35">
        <v>393938.94436519261</v>
      </c>
      <c r="K41" s="35">
        <v>386995.44080837944</v>
      </c>
      <c r="L41" s="35">
        <v>13.550558036044604</v>
      </c>
      <c r="M41" s="35">
        <v>72.788738102265995</v>
      </c>
      <c r="N41" s="35">
        <v>353.02204831699743</v>
      </c>
      <c r="O41" s="35">
        <v>5222.9132366653339</v>
      </c>
      <c r="P41" s="35">
        <v>175.81719007032848</v>
      </c>
      <c r="Q41" s="35">
        <v>8.0945105733925937E-2</v>
      </c>
      <c r="R41" s="35">
        <v>1043.3170222621673</v>
      </c>
      <c r="S41" s="35">
        <v>2959.9889192704641</v>
      </c>
      <c r="T41" s="35">
        <v>391.80524758007283</v>
      </c>
      <c r="U41" s="35">
        <v>1680.9240421409215</v>
      </c>
      <c r="V41" s="35">
        <v>245.72828038059987</v>
      </c>
      <c r="W41" s="35">
        <v>62.015486987686252</v>
      </c>
      <c r="X41" s="35">
        <v>151.71085744006351</v>
      </c>
      <c r="Y41" s="35">
        <v>13.934255242774851</v>
      </c>
      <c r="Z41" s="35">
        <v>57.447987670530942</v>
      </c>
      <c r="AA41" s="35">
        <v>7.3259889312006186</v>
      </c>
      <c r="AB41" s="35">
        <v>14.800063538896188</v>
      </c>
      <c r="AC41" s="35">
        <v>1.255687767782816</v>
      </c>
      <c r="AD41" s="35">
        <v>5.7067249162737079</v>
      </c>
      <c r="AE41" s="35">
        <v>0.59512975867077289</v>
      </c>
      <c r="AF41" s="35">
        <v>3.5418373872436432E-2</v>
      </c>
      <c r="AG41" s="35">
        <v>6.6765997174023122</v>
      </c>
      <c r="AH41" s="35">
        <v>6.0689299504281475</v>
      </c>
      <c r="AI41" s="35">
        <v>1.0417524920019674</v>
      </c>
      <c r="AJ41" s="29">
        <v>7.8172229482020787</v>
      </c>
      <c r="AK41" s="30">
        <v>10.000920087690615</v>
      </c>
      <c r="AL41" s="30" t="s">
        <v>190</v>
      </c>
      <c r="AM41" s="30" t="s">
        <v>191</v>
      </c>
      <c r="AN41" s="30">
        <v>25.483236079586273</v>
      </c>
      <c r="AO41" s="30">
        <v>1819.791073659565</v>
      </c>
      <c r="AP41" s="30">
        <v>16.817142354508988</v>
      </c>
      <c r="AQ41" s="30">
        <v>26.678980377671863</v>
      </c>
      <c r="AR41" s="30">
        <v>3442.4277178346974</v>
      </c>
      <c r="AS41" s="30">
        <v>4268.610015809827</v>
      </c>
      <c r="AT41" s="30">
        <v>0.46718225051711953</v>
      </c>
      <c r="AU41" s="30">
        <v>1.7200391371524628</v>
      </c>
      <c r="AV41" s="30">
        <v>5.4609385121074823</v>
      </c>
      <c r="AW41" s="30">
        <v>52.78873203933076</v>
      </c>
      <c r="AX41" s="30">
        <v>1.1147699134487128</v>
      </c>
      <c r="AY41" s="30">
        <v>2.6308047610816027E-2</v>
      </c>
      <c r="AZ41" s="30">
        <v>7.4760283882430736</v>
      </c>
      <c r="BA41" s="30">
        <v>19.214019778806399</v>
      </c>
      <c r="BB41" s="30">
        <v>2.2578379889370814</v>
      </c>
      <c r="BC41" s="30">
        <v>9.2447998529123439</v>
      </c>
      <c r="BD41" s="30">
        <v>1.6504132545233035</v>
      </c>
      <c r="BE41" s="30">
        <v>0.37806813295985114</v>
      </c>
      <c r="BF41" s="30">
        <v>1.1232903870388573</v>
      </c>
      <c r="BG41" s="30">
        <v>0.13248445265835823</v>
      </c>
      <c r="BH41" s="30">
        <v>0.48844903612311757</v>
      </c>
      <c r="BI41" s="30">
        <v>7.4396741254570117E-2</v>
      </c>
      <c r="BJ41" s="30">
        <v>0.13069337662765737</v>
      </c>
      <c r="BK41" s="30">
        <v>2.3379400820757481E-2</v>
      </c>
      <c r="BL41" s="30">
        <v>0.10326250088321888</v>
      </c>
      <c r="BM41" s="30">
        <v>1.5863215296494447E-2</v>
      </c>
      <c r="BN41" s="30" t="s">
        <v>192</v>
      </c>
      <c r="BO41" s="30">
        <v>0.12146864897612002</v>
      </c>
      <c r="BP41" s="30">
        <v>0.16917309284640009</v>
      </c>
      <c r="BQ41" s="31">
        <v>6.408697914488673E-2</v>
      </c>
      <c r="BR41">
        <v>0.27820574694641809</v>
      </c>
      <c r="BS41">
        <v>7.8607659112213228E-3</v>
      </c>
      <c r="BT41">
        <v>0.10119089112780798</v>
      </c>
      <c r="BU41">
        <v>32.114698649633347</v>
      </c>
      <c r="BV41">
        <v>54.761700759701768</v>
      </c>
      <c r="BW41">
        <v>4.1077876291714359</v>
      </c>
      <c r="BX41">
        <v>39.302188429938312</v>
      </c>
      <c r="BY41">
        <v>52.231417096119664</v>
      </c>
      <c r="BZ41">
        <v>25.026572273665</v>
      </c>
      <c r="CA41">
        <v>12.104126654649162</v>
      </c>
      <c r="CB41">
        <v>0.20378015354701201</v>
      </c>
      <c r="CC41">
        <v>0.27802547058600524</v>
      </c>
      <c r="CD41">
        <v>1.7190767572129644</v>
      </c>
      <c r="CE41">
        <v>1.5163708772023858</v>
      </c>
      <c r="CF41">
        <v>2.6373124418610293E-3</v>
      </c>
      <c r="CG41">
        <v>6.8851938509771528E-3</v>
      </c>
      <c r="CH41">
        <v>6.1321136457062799E-3</v>
      </c>
      <c r="CI41">
        <v>8.7502168228682058E-3</v>
      </c>
      <c r="CJ41">
        <v>2.5484020826361605E-3</v>
      </c>
      <c r="CK41">
        <v>2.5403087643361862E-2</v>
      </c>
      <c r="CL41">
        <v>3.0456109551495657E-2</v>
      </c>
      <c r="CM41">
        <v>6.3893283476671326E-3</v>
      </c>
      <c r="CN41">
        <v>2.3808474345619352E-2</v>
      </c>
      <c r="CO41">
        <v>3.5089903294437475E-3</v>
      </c>
      <c r="CP41">
        <v>1.5205561363249281E-2</v>
      </c>
      <c r="CQ41">
        <v>4.3046997968802072E-3</v>
      </c>
      <c r="CR41">
        <v>3.6045738996068511E-3</v>
      </c>
      <c r="CS41">
        <v>2.8611443741969238E-3</v>
      </c>
      <c r="CT41">
        <v>1.7515790787370148E-2</v>
      </c>
      <c r="CU41">
        <v>4.1094038523466605E-3</v>
      </c>
      <c r="CV41">
        <v>1.4909923517642665E-2</v>
      </c>
      <c r="CW41">
        <v>1.2094680099798987E-2</v>
      </c>
      <c r="CX41">
        <v>8.86371846441774E-3</v>
      </c>
      <c r="CY41">
        <v>4.848526040459755E-3</v>
      </c>
    </row>
    <row r="42" spans="1:103" x14ac:dyDescent="0.25">
      <c r="A42" s="37" t="s">
        <v>189</v>
      </c>
      <c r="B42">
        <v>802.44514343570449</v>
      </c>
      <c r="C42">
        <v>123.80274771098755</v>
      </c>
      <c r="D42" t="s">
        <v>190</v>
      </c>
      <c r="E42" t="s">
        <v>191</v>
      </c>
      <c r="F42">
        <v>286.27354026528269</v>
      </c>
      <c r="G42">
        <v>227140.75286737533</v>
      </c>
      <c r="H42">
        <v>116.79513915527521</v>
      </c>
      <c r="I42">
        <v>247.4599404722363</v>
      </c>
      <c r="J42">
        <v>397941.22681883024</v>
      </c>
      <c r="K42">
        <v>401208.0788374446</v>
      </c>
      <c r="L42">
        <v>13.895182804362785</v>
      </c>
      <c r="M42">
        <v>90.61222008143865</v>
      </c>
      <c r="N42">
        <v>124.43522670052906</v>
      </c>
      <c r="O42">
        <v>5484.4148829825808</v>
      </c>
      <c r="P42">
        <v>124.41254290630543</v>
      </c>
      <c r="Q42">
        <v>0.26186185670129652</v>
      </c>
      <c r="R42">
        <v>707.64239347721832</v>
      </c>
      <c r="S42">
        <v>2027.8498455087481</v>
      </c>
      <c r="T42">
        <v>263.6323319859498</v>
      </c>
      <c r="U42">
        <v>1124.8433744641909</v>
      </c>
      <c r="V42">
        <v>167.81124863108653</v>
      </c>
      <c r="W42">
        <v>41.526698710595866</v>
      </c>
      <c r="X42">
        <v>104.52188844365918</v>
      </c>
      <c r="Y42">
        <v>9.7097542931578396</v>
      </c>
      <c r="Z42">
        <v>39.986497287509522</v>
      </c>
      <c r="AA42">
        <v>5.1401572838713721</v>
      </c>
      <c r="AB42">
        <v>10.247936340669058</v>
      </c>
      <c r="AC42">
        <v>0.9178855545724417</v>
      </c>
      <c r="AD42">
        <v>4.2101818738909458</v>
      </c>
      <c r="AE42">
        <v>0.43516126736992899</v>
      </c>
      <c r="AF42" t="s">
        <v>192</v>
      </c>
      <c r="AG42">
        <v>7.4377353778991928</v>
      </c>
      <c r="AH42">
        <v>9.4438795964937565</v>
      </c>
      <c r="AI42">
        <v>1.9782049170142157</v>
      </c>
      <c r="AJ42" s="29">
        <v>7.9200861112723979</v>
      </c>
      <c r="AK42" s="30">
        <v>36.055455000396513</v>
      </c>
      <c r="AL42" s="30">
        <v>4.7398087822066157E-2</v>
      </c>
      <c r="AM42" s="30" t="s">
        <v>195</v>
      </c>
      <c r="AN42" s="30">
        <v>24.26778386833896</v>
      </c>
      <c r="AO42" s="30">
        <v>2091.3566418821019</v>
      </c>
      <c r="AP42" s="30">
        <v>15.708166083007667</v>
      </c>
      <c r="AQ42" s="30">
        <v>27.043647316068725</v>
      </c>
      <c r="AR42" s="30">
        <v>3684.5010468209816</v>
      </c>
      <c r="AS42" s="30">
        <v>3567.647647296666</v>
      </c>
      <c r="AT42" s="30">
        <v>0.3799085622088233</v>
      </c>
      <c r="AU42" s="30">
        <v>2.4315440658770751</v>
      </c>
      <c r="AV42" s="30">
        <v>12.960052574995537</v>
      </c>
      <c r="AW42" s="30">
        <v>52.430933181990589</v>
      </c>
      <c r="AX42" s="30">
        <v>1.0621571475530278</v>
      </c>
      <c r="AY42" s="30">
        <v>1.6631086782679085E-2</v>
      </c>
      <c r="AZ42" s="30">
        <v>7.0520081170833322</v>
      </c>
      <c r="BA42" s="30">
        <v>20.258839886675485</v>
      </c>
      <c r="BB42" s="30">
        <v>2.3828785369029863</v>
      </c>
      <c r="BC42" s="30">
        <v>8.1798451119062872</v>
      </c>
      <c r="BD42" s="30">
        <v>1.6560765402233206</v>
      </c>
      <c r="BE42" s="30">
        <v>0.34724064833104601</v>
      </c>
      <c r="BF42" s="30">
        <v>1.0082475280786092</v>
      </c>
      <c r="BG42" s="30">
        <v>0.104888019818481</v>
      </c>
      <c r="BH42" s="30">
        <v>0.44244891231168954</v>
      </c>
      <c r="BI42" s="30">
        <v>5.3544566604061879E-2</v>
      </c>
      <c r="BJ42" s="30">
        <v>0.13188846674658308</v>
      </c>
      <c r="BK42" s="30">
        <v>1.6035181141325391E-2</v>
      </c>
      <c r="BL42" s="30">
        <v>8.5021460014156044E-2</v>
      </c>
      <c r="BM42" s="30">
        <v>1.493693388635065E-2</v>
      </c>
      <c r="BN42" s="30">
        <v>7.2717453562311987E-3</v>
      </c>
      <c r="BO42" s="30">
        <v>0.11633653455701309</v>
      </c>
      <c r="BP42" s="30">
        <v>0.13303169680692115</v>
      </c>
      <c r="BQ42" s="31">
        <v>3.9017939372786893E-2</v>
      </c>
      <c r="BR42">
        <v>0.24792585998713623</v>
      </c>
      <c r="BS42">
        <v>1.0101472772598645E-2</v>
      </c>
      <c r="BT42">
        <v>8.756928517578598E-2</v>
      </c>
      <c r="BU42">
        <v>28.623115533251543</v>
      </c>
      <c r="BV42">
        <v>48.881535017319216</v>
      </c>
      <c r="BW42">
        <v>3.7024571705781062</v>
      </c>
      <c r="BX42">
        <v>35.023270700747929</v>
      </c>
      <c r="BY42">
        <v>46.855754201672319</v>
      </c>
      <c r="BZ42">
        <v>21.793009662105909</v>
      </c>
      <c r="CA42">
        <v>10.725813942360677</v>
      </c>
      <c r="CB42">
        <v>0.20750163596734994</v>
      </c>
      <c r="CC42">
        <v>0.24848987754043886</v>
      </c>
      <c r="CD42">
        <v>1.5307693598227792</v>
      </c>
      <c r="CE42">
        <v>1.3417486722360215</v>
      </c>
      <c r="CF42">
        <v>7.2658019531771805E-4</v>
      </c>
      <c r="CG42">
        <v>1.5141937889636692E-3</v>
      </c>
      <c r="CH42">
        <v>3.1981759823221101E-3</v>
      </c>
      <c r="CI42">
        <v>3.2919294623221982E-3</v>
      </c>
      <c r="CJ42">
        <v>7.0252978474893686E-4</v>
      </c>
      <c r="CK42">
        <v>1.9228847912769523E-2</v>
      </c>
      <c r="CL42">
        <v>2.581304121970859E-2</v>
      </c>
      <c r="CM42">
        <v>4.1835862253094156E-3</v>
      </c>
      <c r="CN42">
        <v>1.5588742207453174E-2</v>
      </c>
      <c r="CO42">
        <v>2.929958469606368E-3</v>
      </c>
      <c r="CP42">
        <v>3.3470920338550189E-3</v>
      </c>
      <c r="CQ42">
        <v>2.4413776108717523E-3</v>
      </c>
      <c r="CR42">
        <v>9.6732823950554988E-3</v>
      </c>
      <c r="CS42">
        <v>2.347385101626407E-3</v>
      </c>
      <c r="CT42">
        <v>1.4627434413508229E-2</v>
      </c>
      <c r="CU42">
        <v>4.4785056531239714E-3</v>
      </c>
      <c r="CV42">
        <v>1.2449830160945139E-2</v>
      </c>
      <c r="CW42">
        <v>8.7502863445468315E-3</v>
      </c>
      <c r="CX42">
        <v>8.5482965299341473E-3</v>
      </c>
      <c r="CY42">
        <v>5.0765637929954975E-3</v>
      </c>
    </row>
    <row r="43" spans="1:103" x14ac:dyDescent="0.25">
      <c r="A43" s="35" t="s">
        <v>194</v>
      </c>
      <c r="B43" s="35">
        <v>828.97217983084306</v>
      </c>
      <c r="C43" s="35">
        <v>433.10782386887365</v>
      </c>
      <c r="D43" s="35">
        <v>0.21099657045435302</v>
      </c>
      <c r="E43" s="35" t="s">
        <v>195</v>
      </c>
      <c r="F43" s="35">
        <v>267.35717494383186</v>
      </c>
      <c r="G43" s="35">
        <v>222880.58038075344</v>
      </c>
      <c r="H43" s="35">
        <v>96.1437560734295</v>
      </c>
      <c r="I43" s="35">
        <v>270.1488656949935</v>
      </c>
      <c r="J43" s="35">
        <v>399442.08273894439</v>
      </c>
      <c r="K43" s="35">
        <v>392434.40239733388</v>
      </c>
      <c r="L43" s="35">
        <v>14.043551438327748</v>
      </c>
      <c r="M43" s="35">
        <v>109.01713445443701</v>
      </c>
      <c r="N43" s="35">
        <v>249.82487487028288</v>
      </c>
      <c r="O43" s="35">
        <v>5368.17788288066</v>
      </c>
      <c r="P43" s="35">
        <v>109.72614007893722</v>
      </c>
      <c r="Q43" s="35">
        <v>0.29893420516666103</v>
      </c>
      <c r="R43" s="35">
        <v>670.04473869546496</v>
      </c>
      <c r="S43" s="35">
        <v>1911.8315255864854</v>
      </c>
      <c r="T43" s="35">
        <v>240.27874098343386</v>
      </c>
      <c r="U43" s="35">
        <v>1017.7135671947199</v>
      </c>
      <c r="V43" s="35">
        <v>153.00364681575294</v>
      </c>
      <c r="W43" s="35">
        <v>37.042570152635747</v>
      </c>
      <c r="X43" s="35">
        <v>95.768153187693017</v>
      </c>
      <c r="Y43" s="35">
        <v>8.8044009614367837</v>
      </c>
      <c r="Z43" s="35">
        <v>36.134858537402295</v>
      </c>
      <c r="AA43" s="35">
        <v>4.5861388381705845</v>
      </c>
      <c r="AB43" s="35">
        <v>8.9745103014634662</v>
      </c>
      <c r="AC43" s="35">
        <v>0.7886918063606625</v>
      </c>
      <c r="AD43" s="35">
        <v>3.6821504530788634</v>
      </c>
      <c r="AE43" s="35">
        <v>0.39198683408887219</v>
      </c>
      <c r="AF43" s="35">
        <v>1.7676165513431777E-2</v>
      </c>
      <c r="AG43" s="35">
        <v>7.6080870303018679</v>
      </c>
      <c r="AH43" s="35">
        <v>11.253398204923824</v>
      </c>
      <c r="AI43" s="35">
        <v>2.2060349710378175</v>
      </c>
      <c r="AJ43" s="29">
        <v>17.980299979375072</v>
      </c>
      <c r="AK43" s="30">
        <v>2.1140686718028117</v>
      </c>
      <c r="AL43" s="30">
        <v>5.7124389989566378E-2</v>
      </c>
      <c r="AM43" s="30" t="s">
        <v>198</v>
      </c>
      <c r="AN43" s="30">
        <v>45.617554468092948</v>
      </c>
      <c r="AO43" s="30">
        <v>2437.1761987528848</v>
      </c>
      <c r="AP43" s="30">
        <v>19.678594406706726</v>
      </c>
      <c r="AQ43" s="30">
        <v>29.956647173547836</v>
      </c>
      <c r="AR43" s="30">
        <v>4066.5959415043098</v>
      </c>
      <c r="AS43" s="30">
        <v>3308.4129838664753</v>
      </c>
      <c r="AT43" s="30">
        <v>0.56385137141220099</v>
      </c>
      <c r="AU43" s="30">
        <v>0.70129601917039608</v>
      </c>
      <c r="AV43" s="30">
        <v>4.7105339542408311</v>
      </c>
      <c r="AW43" s="30">
        <v>69.336318624626713</v>
      </c>
      <c r="AX43" s="30">
        <v>0.82465349560123724</v>
      </c>
      <c r="AY43" s="30">
        <v>5.2893332196768478E-2</v>
      </c>
      <c r="AZ43" s="30">
        <v>5.9742157027614553</v>
      </c>
      <c r="BA43" s="30">
        <v>15.064974543489992</v>
      </c>
      <c r="BB43" s="30">
        <v>2.1220637815274164</v>
      </c>
      <c r="BC43" s="30">
        <v>7.3903486554517155</v>
      </c>
      <c r="BD43" s="30">
        <v>1.8912372445889913</v>
      </c>
      <c r="BE43" s="30">
        <v>0.44508328697798</v>
      </c>
      <c r="BF43" s="30">
        <v>1.1781197248324544</v>
      </c>
      <c r="BG43" s="30">
        <v>0.10875436363378319</v>
      </c>
      <c r="BH43" s="30">
        <v>0.46175526168278846</v>
      </c>
      <c r="BI43" s="30">
        <v>6.6155403263269075E-2</v>
      </c>
      <c r="BJ43" s="30">
        <v>0.15247921498961248</v>
      </c>
      <c r="BK43" s="30">
        <v>2.9312168283748406E-2</v>
      </c>
      <c r="BL43" s="30">
        <v>0.1402173266202576</v>
      </c>
      <c r="BM43" s="30">
        <v>2.0729152066916081E-2</v>
      </c>
      <c r="BN43" s="30" t="s">
        <v>199</v>
      </c>
      <c r="BO43" s="30">
        <v>0.17604747516040459</v>
      </c>
      <c r="BP43" s="30">
        <v>0.20445637613430556</v>
      </c>
      <c r="BQ43" s="31">
        <v>7.5590562448591414E-2</v>
      </c>
      <c r="BR43">
        <v>0.33350503320433489</v>
      </c>
      <c r="BS43">
        <v>1.4193980058469315E-2</v>
      </c>
      <c r="BT43">
        <v>0.11921203375071837</v>
      </c>
      <c r="BU43">
        <v>37.742591833352421</v>
      </c>
      <c r="BV43">
        <v>64.358219401277026</v>
      </c>
      <c r="BW43">
        <v>4.8915879530450441</v>
      </c>
      <c r="BX43">
        <v>46.857028048975785</v>
      </c>
      <c r="BY43">
        <v>61.973487753450371</v>
      </c>
      <c r="BZ43">
        <v>30.91968911248394</v>
      </c>
      <c r="CA43">
        <v>14.110412384874872</v>
      </c>
      <c r="CB43">
        <v>0.31807433668760299</v>
      </c>
      <c r="CC43">
        <v>0.32799178353281278</v>
      </c>
      <c r="CD43">
        <v>2.0184893847627325</v>
      </c>
      <c r="CE43">
        <v>1.7996121953297035</v>
      </c>
      <c r="CF43">
        <v>6.803647863104576E-3</v>
      </c>
      <c r="CG43">
        <v>1.3340678467791068E-2</v>
      </c>
      <c r="CH43">
        <v>7.8958675217224144E-3</v>
      </c>
      <c r="CI43">
        <v>8.571148020030608E-3</v>
      </c>
      <c r="CJ43">
        <v>6.1927472591709002E-3</v>
      </c>
      <c r="CK43">
        <v>2.9060515274238859E-2</v>
      </c>
      <c r="CL43">
        <v>2.9234066637379617E-2</v>
      </c>
      <c r="CM43">
        <v>7.8842137653519235E-3</v>
      </c>
      <c r="CN43">
        <v>3.9332965729946837E-2</v>
      </c>
      <c r="CO43">
        <v>4.3313945365076184E-3</v>
      </c>
      <c r="CP43">
        <v>1.8770744089394307E-2</v>
      </c>
      <c r="CQ43">
        <v>6.7323166075029415E-3</v>
      </c>
      <c r="CR43">
        <v>2.0921142754322063E-2</v>
      </c>
      <c r="CS43">
        <v>5.2729510581688262E-3</v>
      </c>
      <c r="CT43">
        <v>2.1626377628838598E-2</v>
      </c>
      <c r="CU43">
        <v>7.4226231582389859E-3</v>
      </c>
      <c r="CV43">
        <v>1.8405049191683235E-2</v>
      </c>
      <c r="CW43">
        <v>1.8933625299863734E-2</v>
      </c>
      <c r="CX43">
        <v>8.67774836523727E-3</v>
      </c>
      <c r="CY43">
        <v>1.0056134636210705E-2</v>
      </c>
    </row>
    <row r="44" spans="1:103" x14ac:dyDescent="0.25">
      <c r="A44" s="37" t="s">
        <v>197</v>
      </c>
      <c r="B44">
        <v>1178.9220788626642</v>
      </c>
      <c r="C44">
        <v>113.51714830566337</v>
      </c>
      <c r="D44">
        <v>0.22297022623850543</v>
      </c>
      <c r="E44" t="s">
        <v>198</v>
      </c>
      <c r="F44">
        <v>275.96117514760857</v>
      </c>
      <c r="G44">
        <v>218997.42209993946</v>
      </c>
      <c r="H44">
        <v>117.53539619966047</v>
      </c>
      <c r="I44">
        <v>432.34518319540075</v>
      </c>
      <c r="J44">
        <v>396940.65620542085</v>
      </c>
      <c r="K44">
        <v>385981.0656133978</v>
      </c>
      <c r="L44">
        <v>13.141944074679484</v>
      </c>
      <c r="M44">
        <v>94.275307682744454</v>
      </c>
      <c r="N44">
        <v>176.35140536332162</v>
      </c>
      <c r="O44">
        <v>5139.8058021013321</v>
      </c>
      <c r="P44">
        <v>90.727402310455318</v>
      </c>
      <c r="Q44">
        <v>1.1017634940533192</v>
      </c>
      <c r="R44">
        <v>652.37962595656541</v>
      </c>
      <c r="S44">
        <v>1744.4058985686547</v>
      </c>
      <c r="T44">
        <v>214.31995455634544</v>
      </c>
      <c r="U44">
        <v>886.66636483179968</v>
      </c>
      <c r="V44">
        <v>128.09373741954462</v>
      </c>
      <c r="W44">
        <v>31.28837060056123</v>
      </c>
      <c r="X44">
        <v>81.868904001544308</v>
      </c>
      <c r="Y44">
        <v>7.4201524105308083</v>
      </c>
      <c r="Z44">
        <v>29.786463133880062</v>
      </c>
      <c r="AA44">
        <v>3.9274289307812471</v>
      </c>
      <c r="AB44">
        <v>7.8144084801806217</v>
      </c>
      <c r="AC44">
        <v>0.65440179016091771</v>
      </c>
      <c r="AD44">
        <v>3.3930896354952336</v>
      </c>
      <c r="AE44">
        <v>0.38062267732030164</v>
      </c>
      <c r="AF44" t="s">
        <v>199</v>
      </c>
      <c r="AG44">
        <v>7.6315797703204549</v>
      </c>
      <c r="AH44">
        <v>14.164213901010733</v>
      </c>
      <c r="AI44">
        <v>2.6661869778497667</v>
      </c>
      <c r="AJ44" s="29">
        <v>11.890269346056911</v>
      </c>
      <c r="AK44" s="30">
        <v>34.06901638742012</v>
      </c>
      <c r="AL44" s="30">
        <v>5.1393824929042917E-2</v>
      </c>
      <c r="AM44" s="30" t="s">
        <v>202</v>
      </c>
      <c r="AN44" s="30">
        <v>29.433530022994294</v>
      </c>
      <c r="AO44" s="30">
        <v>1868.9666014271138</v>
      </c>
      <c r="AP44" s="30">
        <v>17.201159353561387</v>
      </c>
      <c r="AQ44" s="30">
        <v>27.789019324674456</v>
      </c>
      <c r="AR44" s="30">
        <v>3190.7422170093068</v>
      </c>
      <c r="AS44" s="30">
        <v>3207.8835147211576</v>
      </c>
      <c r="AT44" s="30">
        <v>0.36599566126052446</v>
      </c>
      <c r="AU44" s="30">
        <v>1.1806221280703653</v>
      </c>
      <c r="AV44" s="30">
        <v>11.215368084714079</v>
      </c>
      <c r="AW44" s="30">
        <v>49.038744451421636</v>
      </c>
      <c r="AX44" s="30">
        <v>0.81974639766042989</v>
      </c>
      <c r="AY44" s="30">
        <v>3.8848511235342456E-2</v>
      </c>
      <c r="AZ44" s="30">
        <v>5.9106838917156042</v>
      </c>
      <c r="BA44" s="30">
        <v>15.330276895654896</v>
      </c>
      <c r="BB44" s="30">
        <v>2.0263143914805823</v>
      </c>
      <c r="BC44" s="30">
        <v>8.40193888037577</v>
      </c>
      <c r="BD44" s="30">
        <v>1.4071604163102023</v>
      </c>
      <c r="BE44" s="30">
        <v>0.37595624118152665</v>
      </c>
      <c r="BF44" s="30">
        <v>0.76541057641993593</v>
      </c>
      <c r="BG44" s="30">
        <v>9.6553803489416237E-2</v>
      </c>
      <c r="BH44" s="30">
        <v>0.40198484411682661</v>
      </c>
      <c r="BI44" s="30">
        <v>5.5584300711088441E-2</v>
      </c>
      <c r="BJ44" s="30">
        <v>0.12319480197855513</v>
      </c>
      <c r="BK44" s="30">
        <v>1.9289880745066944E-2</v>
      </c>
      <c r="BL44" s="30">
        <v>8.3092057294337995E-2</v>
      </c>
      <c r="BM44" s="30">
        <v>1.5063720122354289E-2</v>
      </c>
      <c r="BN44" s="30" t="s">
        <v>203</v>
      </c>
      <c r="BO44" s="30">
        <v>0.12513631620409216</v>
      </c>
      <c r="BP44" s="30">
        <v>0.13536496669778758</v>
      </c>
      <c r="BQ44" s="31">
        <v>5.6818035209336558E-2</v>
      </c>
      <c r="BR44">
        <v>0.25947507307679446</v>
      </c>
      <c r="BS44">
        <v>1.3778277273039222E-2</v>
      </c>
      <c r="BT44">
        <v>8.9617883518918945E-2</v>
      </c>
      <c r="BU44">
        <v>29.45276971991192</v>
      </c>
      <c r="BV44">
        <v>50.037422995228013</v>
      </c>
      <c r="BW44">
        <v>3.8565415829283469</v>
      </c>
      <c r="BX44">
        <v>36.172469089436383</v>
      </c>
      <c r="BY44">
        <v>48.328312808398913</v>
      </c>
      <c r="BZ44">
        <v>22.887307089788539</v>
      </c>
      <c r="CA44">
        <v>10.943978968942025</v>
      </c>
      <c r="CB44">
        <v>0.23605883270139497</v>
      </c>
      <c r="CC44">
        <v>0.25584953366930857</v>
      </c>
      <c r="CD44">
        <v>1.5702454428701644</v>
      </c>
      <c r="CE44">
        <v>1.3951444089376011</v>
      </c>
      <c r="CF44">
        <v>9.1851166781098902E-4</v>
      </c>
      <c r="CG44">
        <v>1.9142281588610303E-3</v>
      </c>
      <c r="CH44">
        <v>2.7671554509244565E-3</v>
      </c>
      <c r="CI44">
        <v>5.7319073360562233E-3</v>
      </c>
      <c r="CJ44">
        <v>4.0603092998963324E-3</v>
      </c>
      <c r="CK44">
        <v>5.5027897800028116E-3</v>
      </c>
      <c r="CL44">
        <v>2.765055883568002E-2</v>
      </c>
      <c r="CM44">
        <v>5.7943873772991995E-3</v>
      </c>
      <c r="CN44">
        <v>2.495218790349623E-2</v>
      </c>
      <c r="CO44">
        <v>2.5374565474220829E-3</v>
      </c>
      <c r="CP44">
        <v>1.0996677803130569E-2</v>
      </c>
      <c r="CQ44">
        <v>1.0386669467707221E-3</v>
      </c>
      <c r="CR44">
        <v>1.2148251917490823E-2</v>
      </c>
      <c r="CS44">
        <v>2.5920351123616204E-3</v>
      </c>
      <c r="CT44">
        <v>1.8372104863179289E-2</v>
      </c>
      <c r="CU44">
        <v>4.3102655175016533E-3</v>
      </c>
      <c r="CV44">
        <v>1.3527868907147854E-2</v>
      </c>
      <c r="CW44">
        <v>1.6108841940591149E-2</v>
      </c>
      <c r="CX44">
        <v>5.3535162336977513E-3</v>
      </c>
      <c r="CY44">
        <v>5.5230658016091399E-3</v>
      </c>
    </row>
    <row r="45" spans="1:103" x14ac:dyDescent="0.25">
      <c r="A45" s="35" t="s">
        <v>201</v>
      </c>
      <c r="B45" s="35">
        <v>1154.2772743726337</v>
      </c>
      <c r="C45" s="35">
        <v>530.75837709628047</v>
      </c>
      <c r="D45" s="35">
        <v>0.28385634962888945</v>
      </c>
      <c r="E45" s="35" t="s">
        <v>202</v>
      </c>
      <c r="F45" s="35">
        <v>260.88524692389427</v>
      </c>
      <c r="G45" s="35">
        <v>225670.88260698563</v>
      </c>
      <c r="H45" s="35">
        <v>109.24754706915913</v>
      </c>
      <c r="I45" s="35">
        <v>358.4470226557134</v>
      </c>
      <c r="J45" s="35">
        <v>401157.34664764622</v>
      </c>
      <c r="K45" s="35">
        <v>401804.74257113878</v>
      </c>
      <c r="L45" s="35">
        <v>13.561139785763457</v>
      </c>
      <c r="M45" s="35">
        <v>117.6124250187808</v>
      </c>
      <c r="N45" s="35">
        <v>335.4106135379061</v>
      </c>
      <c r="O45" s="35">
        <v>5151.4515255745609</v>
      </c>
      <c r="P45" s="35">
        <v>96.612005846174014</v>
      </c>
      <c r="Q45" s="35">
        <v>1.0504226719019809</v>
      </c>
      <c r="R45" s="35">
        <v>680.85415148483708</v>
      </c>
      <c r="S45" s="35">
        <v>1878.7782775858134</v>
      </c>
      <c r="T45" s="35">
        <v>231.57983352166775</v>
      </c>
      <c r="U45" s="35">
        <v>966.91195808734005</v>
      </c>
      <c r="V45" s="35">
        <v>141.27296543903913</v>
      </c>
      <c r="W45" s="35">
        <v>34.322354276255318</v>
      </c>
      <c r="X45" s="35">
        <v>86.775975428776448</v>
      </c>
      <c r="Y45" s="35">
        <v>7.9687268422756521</v>
      </c>
      <c r="Z45" s="35">
        <v>33.481997178996899</v>
      </c>
      <c r="AA45" s="35">
        <v>4.1972390274932412</v>
      </c>
      <c r="AB45" s="35">
        <v>8.4699111558915714</v>
      </c>
      <c r="AC45" s="35">
        <v>0.73744545760104419</v>
      </c>
      <c r="AD45" s="35">
        <v>3.5690380211217971</v>
      </c>
      <c r="AE45" s="35">
        <v>0.3584836996306856</v>
      </c>
      <c r="AF45" s="35" t="s">
        <v>203</v>
      </c>
      <c r="AG45" s="35">
        <v>8.1383494706993744</v>
      </c>
      <c r="AH45" s="35">
        <v>14.798220741776065</v>
      </c>
      <c r="AI45" s="35">
        <v>2.7047926782303571</v>
      </c>
      <c r="AJ45" s="29">
        <v>12.831912052645405</v>
      </c>
      <c r="AK45" s="30">
        <v>47.35380866345109</v>
      </c>
      <c r="AL45" s="30">
        <v>4.7606944438776631E-2</v>
      </c>
      <c r="AM45" s="30" t="s">
        <v>206</v>
      </c>
      <c r="AN45" s="30">
        <v>22.975301328638505</v>
      </c>
      <c r="AO45" s="30">
        <v>2194.5395612367051</v>
      </c>
      <c r="AP45" s="30">
        <v>15.730480363468422</v>
      </c>
      <c r="AQ45" s="30">
        <v>24.567286114277291</v>
      </c>
      <c r="AR45" s="30">
        <v>3644.5052381340261</v>
      </c>
      <c r="AS45" s="30">
        <v>3592.5834577723231</v>
      </c>
      <c r="AT45" s="30">
        <v>0.37494792193261989</v>
      </c>
      <c r="AU45" s="30">
        <v>2.5808814571794758</v>
      </c>
      <c r="AV45" s="30">
        <v>16.267454960842056</v>
      </c>
      <c r="AW45" s="30">
        <v>47.7553127578417</v>
      </c>
      <c r="AX45" s="30">
        <v>1.1460190251006115</v>
      </c>
      <c r="AY45" s="30">
        <v>9.3264860811742387E-2</v>
      </c>
      <c r="AZ45" s="30">
        <v>6.1042935922230104</v>
      </c>
      <c r="BA45" s="30">
        <v>20.470590673821899</v>
      </c>
      <c r="BB45" s="30">
        <v>2.3299411148644902</v>
      </c>
      <c r="BC45" s="30">
        <v>9.6617411556671478</v>
      </c>
      <c r="BD45" s="30">
        <v>1.5213262992604653</v>
      </c>
      <c r="BE45" s="30">
        <v>0.39931110543797249</v>
      </c>
      <c r="BF45" s="30">
        <v>1.048987229886396</v>
      </c>
      <c r="BG45" s="30">
        <v>9.705262435869022E-2</v>
      </c>
      <c r="BH45" s="30">
        <v>0.39418289888317382</v>
      </c>
      <c r="BI45" s="30">
        <v>6.569149702161399E-2</v>
      </c>
      <c r="BJ45" s="30">
        <v>0.14161936685338447</v>
      </c>
      <c r="BK45" s="30">
        <v>2.1674644945459721E-2</v>
      </c>
      <c r="BL45" s="30">
        <v>9.4073398702349043E-2</v>
      </c>
      <c r="BM45" s="30">
        <v>1.4335962806031971E-2</v>
      </c>
      <c r="BN45" s="30">
        <v>3.9900431420188832E-3</v>
      </c>
      <c r="BO45" s="30">
        <v>0.10656554342673857</v>
      </c>
      <c r="BP45" s="30">
        <v>0.1356148157201322</v>
      </c>
      <c r="BQ45" s="31">
        <v>4.9757274788020688E-2</v>
      </c>
      <c r="BR45">
        <v>0.25431281569310599</v>
      </c>
      <c r="BS45">
        <v>8.6691852274536161E-3</v>
      </c>
      <c r="BT45">
        <v>8.1727289569108505E-2</v>
      </c>
      <c r="BU45">
        <v>28.740748648571472</v>
      </c>
      <c r="BV45">
        <v>48.794677123467572</v>
      </c>
      <c r="BW45">
        <v>3.7662388881480244</v>
      </c>
      <c r="BX45">
        <v>35.538595730634917</v>
      </c>
      <c r="BY45">
        <v>47.161257225680281</v>
      </c>
      <c r="BZ45">
        <v>23.396606693556155</v>
      </c>
      <c r="CA45">
        <v>10.728807630438503</v>
      </c>
      <c r="CB45">
        <v>0.20941885216544895</v>
      </c>
      <c r="CC45">
        <v>0.24582679048163994</v>
      </c>
      <c r="CD45">
        <v>1.5290437664474705</v>
      </c>
      <c r="CE45">
        <v>1.3452263011761172</v>
      </c>
      <c r="CF45">
        <v>2.1882869988328673E-3</v>
      </c>
      <c r="CG45">
        <v>1.5468903064097888E-3</v>
      </c>
      <c r="CH45">
        <v>3.2354561082676148E-3</v>
      </c>
      <c r="CI45">
        <v>3.3320477103625477E-3</v>
      </c>
      <c r="CJ45">
        <v>3.1433704639069757E-3</v>
      </c>
      <c r="CK45">
        <v>1.3115625650729972E-2</v>
      </c>
      <c r="CL45">
        <v>5.3332823725536242E-3</v>
      </c>
      <c r="CM45">
        <v>4.2410221742911038E-3</v>
      </c>
      <c r="CN45">
        <v>2.6243712014736364E-2</v>
      </c>
      <c r="CO45">
        <v>3.4577278393712039E-3</v>
      </c>
      <c r="CP45">
        <v>1.2864082469446045E-2</v>
      </c>
      <c r="CQ45">
        <v>4.1124324576994071E-3</v>
      </c>
      <c r="CR45">
        <v>1.2779262448826139E-2</v>
      </c>
      <c r="CS45">
        <v>2.3805570479465089E-3</v>
      </c>
      <c r="CT45">
        <v>1.9327530969767834E-2</v>
      </c>
      <c r="CU45">
        <v>4.9603124860223965E-3</v>
      </c>
      <c r="CV45">
        <v>3.3588514677759486E-3</v>
      </c>
      <c r="CW45">
        <v>1.1572701830271153E-2</v>
      </c>
      <c r="CX45">
        <v>4.9934795750145363E-3</v>
      </c>
      <c r="CY45">
        <v>6.0025251525830711E-3</v>
      </c>
    </row>
    <row r="46" spans="1:103" x14ac:dyDescent="0.25">
      <c r="A46" s="35" t="s">
        <v>205</v>
      </c>
      <c r="B46" s="35">
        <v>1167.2848363179667</v>
      </c>
      <c r="C46" s="35">
        <v>835.60444230164478</v>
      </c>
      <c r="D46" s="35">
        <v>0.67282730471976693</v>
      </c>
      <c r="E46" s="35" t="s">
        <v>206</v>
      </c>
      <c r="F46" s="35">
        <v>342.73119532155226</v>
      </c>
      <c r="G46" s="35">
        <v>221437.94818408508</v>
      </c>
      <c r="H46" s="35">
        <v>97.660677878486666</v>
      </c>
      <c r="I46" s="35">
        <v>370.99068145654826</v>
      </c>
      <c r="J46" s="35">
        <v>393295.72039942938</v>
      </c>
      <c r="K46" s="35">
        <v>390218.22389866988</v>
      </c>
      <c r="L46" s="35">
        <v>13.164465788802122</v>
      </c>
      <c r="M46" s="35">
        <v>121.18673722649825</v>
      </c>
      <c r="N46" s="35">
        <v>403.19622045619229</v>
      </c>
      <c r="O46" s="35">
        <v>5222.9495184534753</v>
      </c>
      <c r="P46" s="35">
        <v>113.18002096995058</v>
      </c>
      <c r="Q46" s="35">
        <v>1.1948316579068217</v>
      </c>
      <c r="R46" s="35">
        <v>679.14861416851352</v>
      </c>
      <c r="S46" s="35">
        <v>1922.1506553017343</v>
      </c>
      <c r="T46" s="35">
        <v>248.85146004766966</v>
      </c>
      <c r="U46" s="35">
        <v>1061.9865092483544</v>
      </c>
      <c r="V46" s="35">
        <v>155.58791320580212</v>
      </c>
      <c r="W46" s="35">
        <v>40.077613856269771</v>
      </c>
      <c r="X46" s="35">
        <v>99.998665574374513</v>
      </c>
      <c r="Y46" s="35">
        <v>9.2290712617968431</v>
      </c>
      <c r="Z46" s="35">
        <v>37.443029685077285</v>
      </c>
      <c r="AA46" s="35">
        <v>4.8634150135472609</v>
      </c>
      <c r="AB46" s="35">
        <v>9.4847950875977851</v>
      </c>
      <c r="AC46" s="35">
        <v>0.83400334268943721</v>
      </c>
      <c r="AD46" s="35">
        <v>3.9363908550750821</v>
      </c>
      <c r="AE46" s="35">
        <v>0.41079872551663943</v>
      </c>
      <c r="AF46" s="35">
        <v>1.115485727305666E-2</v>
      </c>
      <c r="AG46" s="35">
        <v>7.8964200794462238</v>
      </c>
      <c r="AH46" s="35">
        <v>13.006967943101058</v>
      </c>
      <c r="AI46" s="35">
        <v>2.6428222619564967</v>
      </c>
      <c r="AJ46" s="29">
        <v>10.622051353687425</v>
      </c>
      <c r="AK46" s="30">
        <v>59.820471038703424</v>
      </c>
      <c r="AL46" s="30">
        <v>4.776876453376535E-2</v>
      </c>
      <c r="AM46" s="30" t="s">
        <v>209</v>
      </c>
      <c r="AN46" s="30">
        <v>30.58884287622023</v>
      </c>
      <c r="AO46" s="30">
        <v>2185.6167691392634</v>
      </c>
      <c r="AP46" s="30">
        <v>17.836563994347991</v>
      </c>
      <c r="AQ46" s="30">
        <v>27.421613746710836</v>
      </c>
      <c r="AR46" s="30">
        <v>3584.1496474978053</v>
      </c>
      <c r="AS46" s="30">
        <v>3571.6871047756067</v>
      </c>
      <c r="AT46" s="30">
        <v>0.4188147100127107</v>
      </c>
      <c r="AU46" s="30">
        <v>2.2154470438241169</v>
      </c>
      <c r="AV46" s="30">
        <v>15.398450579093121</v>
      </c>
      <c r="AW46" s="30">
        <v>54.679873159873956</v>
      </c>
      <c r="AX46" s="30">
        <v>1.0823137627699428</v>
      </c>
      <c r="AY46" s="30">
        <v>0.15907612007941399</v>
      </c>
      <c r="AZ46" s="30">
        <v>5.7356521802121172</v>
      </c>
      <c r="BA46" s="30">
        <v>16.320099075346704</v>
      </c>
      <c r="BB46" s="30">
        <v>2.1385682572438895</v>
      </c>
      <c r="BC46" s="30">
        <v>8.8199410614986249</v>
      </c>
      <c r="BD46" s="30">
        <v>1.3006287923217115</v>
      </c>
      <c r="BE46" s="30">
        <v>0.39752182697427529</v>
      </c>
      <c r="BF46" s="30">
        <v>1.0645599516196333</v>
      </c>
      <c r="BG46" s="30">
        <v>0.10262111797338831</v>
      </c>
      <c r="BH46" s="30">
        <v>0.39651610089075862</v>
      </c>
      <c r="BI46" s="30">
        <v>6.1025590265013752E-2</v>
      </c>
      <c r="BJ46" s="30">
        <v>0.13207812627550228</v>
      </c>
      <c r="BK46" s="30">
        <v>1.8354996561522518E-2</v>
      </c>
      <c r="BL46" s="30">
        <v>9.2224860037006126E-2</v>
      </c>
      <c r="BM46" s="30">
        <v>1.4852233772600717E-2</v>
      </c>
      <c r="BN46" s="30">
        <v>3.7307618532831381E-3</v>
      </c>
      <c r="BO46" s="30">
        <v>0.14775658380558146</v>
      </c>
      <c r="BP46" s="30">
        <v>0.1866794710762176</v>
      </c>
      <c r="BQ46" s="31">
        <v>0.14579768580471619</v>
      </c>
      <c r="BR46">
        <v>0.27489728294749727</v>
      </c>
      <c r="BS46">
        <v>9.3631015072848586E-3</v>
      </c>
      <c r="BT46">
        <v>9.2923782135621205E-2</v>
      </c>
      <c r="BU46">
        <v>31.192726372178996</v>
      </c>
      <c r="BV46">
        <v>52.839734496596598</v>
      </c>
      <c r="BW46">
        <v>4.060828502648687</v>
      </c>
      <c r="BX46">
        <v>38.912481338262495</v>
      </c>
      <c r="BY46">
        <v>51.336819055060047</v>
      </c>
      <c r="BZ46">
        <v>24.414937344228406</v>
      </c>
      <c r="CA46">
        <v>11.553097774412818</v>
      </c>
      <c r="CB46">
        <v>0.19359313288824748</v>
      </c>
      <c r="CC46">
        <v>0.26911516710927291</v>
      </c>
      <c r="CD46">
        <v>1.6563439231482489</v>
      </c>
      <c r="CE46">
        <v>1.4780914814760762</v>
      </c>
      <c r="CF46">
        <v>3.5062447083264231E-3</v>
      </c>
      <c r="CG46">
        <v>1.7005040700274286E-3</v>
      </c>
      <c r="CH46">
        <v>6.3572370312109982E-3</v>
      </c>
      <c r="CI46">
        <v>5.1294107169149372E-3</v>
      </c>
      <c r="CJ46">
        <v>2.2948787302464278E-3</v>
      </c>
      <c r="CK46">
        <v>2.3521980550423146E-2</v>
      </c>
      <c r="CL46">
        <v>2.5206854138134463E-2</v>
      </c>
      <c r="CM46">
        <v>1.582279259870045E-3</v>
      </c>
      <c r="CN46">
        <v>2.5333300706752462E-2</v>
      </c>
      <c r="CO46">
        <v>8.6957740719962456E-4</v>
      </c>
      <c r="CP46">
        <v>3.7687610820403943E-3</v>
      </c>
      <c r="CQ46">
        <v>3.4116428839981046E-3</v>
      </c>
      <c r="CR46">
        <v>8.3372657198393686E-3</v>
      </c>
      <c r="CS46">
        <v>3.8172381435667541E-3</v>
      </c>
      <c r="CT46">
        <v>1.8662468011802061E-2</v>
      </c>
      <c r="CU46">
        <v>4.8980742978866395E-3</v>
      </c>
      <c r="CV46">
        <v>3.6951748039926514E-3</v>
      </c>
      <c r="CW46">
        <v>7.5535915695188732E-3</v>
      </c>
      <c r="CX46">
        <v>5.4039153410913371E-3</v>
      </c>
      <c r="CY46">
        <v>1.013871746800309E-2</v>
      </c>
    </row>
    <row r="47" spans="1:103" x14ac:dyDescent="0.25">
      <c r="A47" s="35" t="s">
        <v>208</v>
      </c>
      <c r="B47" s="35">
        <v>1108.6188976802621</v>
      </c>
      <c r="C47" s="36">
        <v>1863.3765606998611</v>
      </c>
      <c r="D47" s="35">
        <v>0.2140517596014257</v>
      </c>
      <c r="E47" s="35" t="s">
        <v>209</v>
      </c>
      <c r="F47" s="35">
        <v>283.88821666689307</v>
      </c>
      <c r="G47" s="35">
        <v>227700.8512536583</v>
      </c>
      <c r="H47" s="35">
        <v>145.45616853437053</v>
      </c>
      <c r="I47" s="35">
        <v>341.92620943929342</v>
      </c>
      <c r="J47" s="35">
        <v>389507.8459343795</v>
      </c>
      <c r="K47" s="35">
        <v>389336.87798731739</v>
      </c>
      <c r="L47" s="35">
        <v>14.106619977904197</v>
      </c>
      <c r="M47" s="35">
        <v>155.20839366755433</v>
      </c>
      <c r="N47" s="35">
        <v>708.7370008345157</v>
      </c>
      <c r="O47" s="35">
        <v>5183.701738142403</v>
      </c>
      <c r="P47" s="35">
        <v>110.07356911828641</v>
      </c>
      <c r="Q47" s="35">
        <v>2.4796671912605364</v>
      </c>
      <c r="R47" s="35">
        <v>624.81357020876874</v>
      </c>
      <c r="S47" s="35">
        <v>1812.2003630264878</v>
      </c>
      <c r="T47" s="35">
        <v>239.35556023184549</v>
      </c>
      <c r="U47" s="35">
        <v>1028.8985503921319</v>
      </c>
      <c r="V47" s="35">
        <v>152.41553332199805</v>
      </c>
      <c r="W47" s="35">
        <v>38.731402877527536</v>
      </c>
      <c r="X47" s="35">
        <v>95.522508030491451</v>
      </c>
      <c r="Y47" s="35">
        <v>8.9460197426433421</v>
      </c>
      <c r="Z47" s="35">
        <v>36.715840781872117</v>
      </c>
      <c r="AA47" s="35">
        <v>4.6234922289545777</v>
      </c>
      <c r="AB47" s="35">
        <v>9.1462104529251746</v>
      </c>
      <c r="AC47" s="35">
        <v>0.84202134086131142</v>
      </c>
      <c r="AD47" s="35">
        <v>3.8008855971500415</v>
      </c>
      <c r="AE47" s="35">
        <v>0.39011803096830089</v>
      </c>
      <c r="AF47" s="35">
        <v>1.0908265104037349E-2</v>
      </c>
      <c r="AG47" s="35">
        <v>8.0483906529264342</v>
      </c>
      <c r="AH47" s="35">
        <v>15.576878462873907</v>
      </c>
      <c r="AI47" s="35">
        <v>3.9646416578516508</v>
      </c>
      <c r="AJ47" s="29">
        <v>7.4759958064323468</v>
      </c>
      <c r="AK47" s="30">
        <v>21.882002381035495</v>
      </c>
      <c r="AL47" s="30" t="s">
        <v>212</v>
      </c>
      <c r="AM47" s="30" t="s">
        <v>213</v>
      </c>
      <c r="AN47" s="30">
        <v>36.359134569467052</v>
      </c>
      <c r="AO47" s="30">
        <v>1812.8770948339488</v>
      </c>
      <c r="AP47" s="30">
        <v>18.330476185931936</v>
      </c>
      <c r="AQ47" s="30">
        <v>26.565019521152987</v>
      </c>
      <c r="AR47" s="30">
        <v>3459.0593928848193</v>
      </c>
      <c r="AS47" s="30">
        <v>3807.6710530790397</v>
      </c>
      <c r="AT47" s="30">
        <v>0.36663496563637438</v>
      </c>
      <c r="AU47" s="30">
        <v>2.4497466508130255</v>
      </c>
      <c r="AV47" s="30">
        <v>8.0104090034637601</v>
      </c>
      <c r="AW47" s="30">
        <v>51.995134923194691</v>
      </c>
      <c r="AX47" s="30">
        <v>1.0326520729715278</v>
      </c>
      <c r="AY47" s="30">
        <v>2.688833648724295E-2</v>
      </c>
      <c r="AZ47" s="30">
        <v>6.3360705248370612</v>
      </c>
      <c r="BA47" s="30">
        <v>21.916407407339861</v>
      </c>
      <c r="BB47" s="30">
        <v>2.5117200973204108</v>
      </c>
      <c r="BC47" s="30">
        <v>11.363415535498421</v>
      </c>
      <c r="BD47" s="30">
        <v>2.0299661941287734</v>
      </c>
      <c r="BE47" s="30">
        <v>0.44470713228812381</v>
      </c>
      <c r="BF47" s="30">
        <v>1.0798428347740896</v>
      </c>
      <c r="BG47" s="30">
        <v>0.11078599017350126</v>
      </c>
      <c r="BH47" s="30">
        <v>0.5073162225425869</v>
      </c>
      <c r="BI47" s="30">
        <v>6.8124945943846799E-2</v>
      </c>
      <c r="BJ47" s="30">
        <v>0.17426740303881388</v>
      </c>
      <c r="BK47" s="30">
        <v>2.3521054420453304E-2</v>
      </c>
      <c r="BL47" s="30">
        <v>0.10478207002931214</v>
      </c>
      <c r="BM47" s="30">
        <v>1.6048217152576542E-2</v>
      </c>
      <c r="BN47" s="30" t="s">
        <v>214</v>
      </c>
      <c r="BO47" s="30">
        <v>0.11085768273108509</v>
      </c>
      <c r="BP47" s="30">
        <v>0.18476113892748094</v>
      </c>
      <c r="BQ47" s="31">
        <v>4.6996099427744034E-2</v>
      </c>
      <c r="BR47">
        <v>0.28821825878443674</v>
      </c>
      <c r="BS47">
        <v>1.2528883033626313E-2</v>
      </c>
      <c r="BT47">
        <v>9.273921050519203E-2</v>
      </c>
      <c r="BU47">
        <v>32.061996731636413</v>
      </c>
      <c r="BV47">
        <v>54.237054692940156</v>
      </c>
      <c r="BW47">
        <v>4.2094511304630311</v>
      </c>
      <c r="BX47">
        <v>39.436426588299021</v>
      </c>
      <c r="BY47">
        <v>52.99226782720519</v>
      </c>
      <c r="BZ47">
        <v>24.855918892188566</v>
      </c>
      <c r="CA47">
        <v>11.78284204416094</v>
      </c>
      <c r="CB47">
        <v>0.23919207342704121</v>
      </c>
      <c r="CC47">
        <v>0.27377649817893185</v>
      </c>
      <c r="CD47">
        <v>1.6932743129605896</v>
      </c>
      <c r="CE47">
        <v>1.5032486268101979</v>
      </c>
      <c r="CF47">
        <v>2.5835661058889116E-3</v>
      </c>
      <c r="CG47">
        <v>5.3844986743596173E-3</v>
      </c>
      <c r="CH47">
        <v>4.3750944412511133E-3</v>
      </c>
      <c r="CI47">
        <v>5.4827843209418227E-3</v>
      </c>
      <c r="CJ47">
        <v>3.1527156188531141E-3</v>
      </c>
      <c r="CK47">
        <v>2.2603339449849585E-2</v>
      </c>
      <c r="CL47">
        <v>2.3399103353842963E-2</v>
      </c>
      <c r="CM47">
        <v>5.0119076079746536E-3</v>
      </c>
      <c r="CN47">
        <v>6.9787156907830973E-3</v>
      </c>
      <c r="CO47">
        <v>4.0175596218711661E-3</v>
      </c>
      <c r="CP47">
        <v>1.9415992674107846E-2</v>
      </c>
      <c r="CQ47">
        <v>3.6866001445485298E-3</v>
      </c>
      <c r="CR47">
        <v>1.1455582380222734E-2</v>
      </c>
      <c r="CS47">
        <v>4.9923809159708689E-3</v>
      </c>
      <c r="CT47">
        <v>2.0066278104378363E-2</v>
      </c>
      <c r="CU47">
        <v>4.0651864753580074E-3</v>
      </c>
      <c r="CV47">
        <v>1.707235588296592E-2</v>
      </c>
      <c r="CW47">
        <v>1.5726330145014126E-2</v>
      </c>
      <c r="CX47">
        <v>5.8409975041199729E-3</v>
      </c>
      <c r="CY47">
        <v>8.4947510436950407E-3</v>
      </c>
    </row>
    <row r="48" spans="1:103" x14ac:dyDescent="0.25">
      <c r="A48" s="37" t="s">
        <v>211</v>
      </c>
      <c r="B48">
        <v>1214.1021704491463</v>
      </c>
      <c r="C48">
        <v>963.91771327033098</v>
      </c>
      <c r="D48" t="s">
        <v>212</v>
      </c>
      <c r="E48" t="s">
        <v>213</v>
      </c>
      <c r="F48">
        <v>209.13660819086036</v>
      </c>
      <c r="G48">
        <v>216931.33927324228</v>
      </c>
      <c r="H48">
        <v>93.705016123029012</v>
      </c>
      <c r="I48">
        <v>304.2628532142532</v>
      </c>
      <c r="J48">
        <v>387006.41940085596</v>
      </c>
      <c r="K48">
        <v>377058.5722968686</v>
      </c>
      <c r="L48">
        <v>12.420528588250681</v>
      </c>
      <c r="M48">
        <v>147.13360361688575</v>
      </c>
      <c r="N48">
        <v>470.87313241915541</v>
      </c>
      <c r="O48">
        <v>4998.2391032347523</v>
      </c>
      <c r="P48">
        <v>128.63490146191026</v>
      </c>
      <c r="Q48">
        <v>0.91713455898703622</v>
      </c>
      <c r="R48">
        <v>747.96144634922132</v>
      </c>
      <c r="S48">
        <v>2183.0999531816205</v>
      </c>
      <c r="T48">
        <v>282.84314978308868</v>
      </c>
      <c r="U48">
        <v>1219.0568552231391</v>
      </c>
      <c r="V48">
        <v>179.16573032851994</v>
      </c>
      <c r="W48">
        <v>43.694418974753994</v>
      </c>
      <c r="X48">
        <v>114.62106528400763</v>
      </c>
      <c r="Y48">
        <v>10.816364685756341</v>
      </c>
      <c r="Z48">
        <v>45.37293791657968</v>
      </c>
      <c r="AA48">
        <v>5.6839628307524093</v>
      </c>
      <c r="AB48">
        <v>10.941126788320192</v>
      </c>
      <c r="AC48">
        <v>0.92726380868662506</v>
      </c>
      <c r="AD48">
        <v>4.2697435812499211</v>
      </c>
      <c r="AE48">
        <v>0.44029527075460861</v>
      </c>
      <c r="AF48" t="s">
        <v>214</v>
      </c>
      <c r="AG48">
        <v>7.2982304529239075</v>
      </c>
      <c r="AH48">
        <v>13.760707721147286</v>
      </c>
      <c r="AI48">
        <v>2.5521308199290629</v>
      </c>
      <c r="AJ48" s="29">
        <v>6.7976056308544504</v>
      </c>
      <c r="AK48" s="30">
        <v>0.49657228053844632</v>
      </c>
      <c r="AL48" s="30" t="s">
        <v>217</v>
      </c>
      <c r="AM48" s="30" t="s">
        <v>218</v>
      </c>
      <c r="AN48" s="30">
        <v>29.872594213886085</v>
      </c>
      <c r="AO48" s="30">
        <v>2243.809703084527</v>
      </c>
      <c r="AP48" s="30">
        <v>20.889140744544896</v>
      </c>
      <c r="AQ48" s="30">
        <v>28.240223769742606</v>
      </c>
      <c r="AR48" s="30">
        <v>3147.2354306526618</v>
      </c>
      <c r="AS48" s="30">
        <v>2821.7484396441264</v>
      </c>
      <c r="AT48" s="30">
        <v>0.43814737931862374</v>
      </c>
      <c r="AU48" s="30">
        <v>0.54117985634721177</v>
      </c>
      <c r="AV48" s="30">
        <v>2.152521220299132</v>
      </c>
      <c r="AW48" s="30">
        <v>50.433820344265619</v>
      </c>
      <c r="AX48" s="30">
        <v>1.3864600856811951</v>
      </c>
      <c r="AY48" s="30">
        <v>1.8242528438358826E-2</v>
      </c>
      <c r="AZ48" s="30">
        <v>5.0404686790473745</v>
      </c>
      <c r="BA48" s="30">
        <v>16.174568454861351</v>
      </c>
      <c r="BB48" s="30">
        <v>2.657007623333449</v>
      </c>
      <c r="BC48" s="30">
        <v>13.136399187631767</v>
      </c>
      <c r="BD48" s="30">
        <v>1.6170359660387899</v>
      </c>
      <c r="BE48" s="30">
        <v>0.46260888728932981</v>
      </c>
      <c r="BF48" s="30">
        <v>1.5259314201354626</v>
      </c>
      <c r="BG48" s="30">
        <v>0.13437168310700501</v>
      </c>
      <c r="BH48" s="30">
        <v>0.54797356724975388</v>
      </c>
      <c r="BI48" s="30">
        <v>8.106642630357358E-2</v>
      </c>
      <c r="BJ48" s="30">
        <v>0.21515461733147404</v>
      </c>
      <c r="BK48" s="30">
        <v>2.7865084922192831E-2</v>
      </c>
      <c r="BL48" s="30">
        <v>0.12998892862285161</v>
      </c>
      <c r="BM48" s="30">
        <v>1.8845076510054657E-2</v>
      </c>
      <c r="BN48" s="30" t="s">
        <v>219</v>
      </c>
      <c r="BO48" s="30">
        <v>9.1374868284311003E-2</v>
      </c>
      <c r="BP48" s="30">
        <v>0.19245313290470684</v>
      </c>
      <c r="BQ48" s="31">
        <v>4.7687943853610047E-2</v>
      </c>
      <c r="BR48">
        <v>0.31235775273876232</v>
      </c>
      <c r="BS48">
        <v>1.4676400339302682E-2</v>
      </c>
      <c r="BT48">
        <v>0.10633627103754183</v>
      </c>
      <c r="BU48">
        <v>34.575803525121209</v>
      </c>
      <c r="BV48">
        <v>58.334863708286939</v>
      </c>
      <c r="BW48">
        <v>4.4856168127483613</v>
      </c>
      <c r="BX48">
        <v>42.460074068999873</v>
      </c>
      <c r="BY48">
        <v>57.31084813204513</v>
      </c>
      <c r="BZ48">
        <v>28.235178894932869</v>
      </c>
      <c r="CA48">
        <v>12.751557811039216</v>
      </c>
      <c r="CB48">
        <v>0.29871800565399803</v>
      </c>
      <c r="CC48">
        <v>0.2986230267032487</v>
      </c>
      <c r="CD48">
        <v>1.8303678987496408</v>
      </c>
      <c r="CE48">
        <v>1.6236968532829636</v>
      </c>
      <c r="CF48">
        <v>1.506485155478511E-3</v>
      </c>
      <c r="CG48">
        <v>6.7914593954764482E-3</v>
      </c>
      <c r="CH48">
        <v>4.6268809902629193E-3</v>
      </c>
      <c r="CI48">
        <v>4.7675117714923304E-3</v>
      </c>
      <c r="CJ48">
        <v>4.4020689296571736E-3</v>
      </c>
      <c r="CK48">
        <v>2.3911284826089663E-2</v>
      </c>
      <c r="CL48">
        <v>3.604913033562325E-2</v>
      </c>
      <c r="CM48">
        <v>6.3244687576346327E-3</v>
      </c>
      <c r="CN48">
        <v>2.8810893155809605E-2</v>
      </c>
      <c r="CO48">
        <v>4.8448858159659321E-3</v>
      </c>
      <c r="CP48">
        <v>6.9660245701363586E-3</v>
      </c>
      <c r="CQ48">
        <v>1.7079969065392265E-3</v>
      </c>
      <c r="CR48">
        <v>1.5998548536531376E-2</v>
      </c>
      <c r="CS48">
        <v>3.5514444962355062E-3</v>
      </c>
      <c r="CT48">
        <v>1.7365385271396302E-2</v>
      </c>
      <c r="CU48">
        <v>5.6776457975621615E-3</v>
      </c>
      <c r="CV48">
        <v>2.0588301630174163E-2</v>
      </c>
      <c r="CW48">
        <v>1.0407561597134787E-2</v>
      </c>
      <c r="CX48">
        <v>2.7070916287121232E-3</v>
      </c>
      <c r="CY48">
        <v>7.3934822332246295E-3</v>
      </c>
    </row>
    <row r="49" spans="1:103" x14ac:dyDescent="0.25">
      <c r="A49" s="37" t="s">
        <v>216</v>
      </c>
      <c r="B49">
        <v>981.74891399785702</v>
      </c>
      <c r="C49">
        <v>52.441665220380884</v>
      </c>
      <c r="D49" t="s">
        <v>217</v>
      </c>
      <c r="E49" t="s">
        <v>218</v>
      </c>
      <c r="F49">
        <v>203.24050717467387</v>
      </c>
      <c r="G49">
        <v>216483.03549635407</v>
      </c>
      <c r="H49">
        <v>81.36624470771963</v>
      </c>
      <c r="I49">
        <v>307.74827613703235</v>
      </c>
      <c r="J49">
        <v>388507.27532097005</v>
      </c>
      <c r="K49">
        <v>384399.45862375741</v>
      </c>
      <c r="L49">
        <v>12.580827946582444</v>
      </c>
      <c r="M49">
        <v>70.878602904647096</v>
      </c>
      <c r="N49">
        <v>81.80456772687414</v>
      </c>
      <c r="O49">
        <v>5005.7566439494803</v>
      </c>
      <c r="P49">
        <v>152.35374078340871</v>
      </c>
      <c r="Q49">
        <v>0.19165456989165319</v>
      </c>
      <c r="R49">
        <v>738.66924178198803</v>
      </c>
      <c r="S49">
        <v>2348.7120946175355</v>
      </c>
      <c r="T49">
        <v>319.17049279320236</v>
      </c>
      <c r="U49">
        <v>1391.9149917961945</v>
      </c>
      <c r="V49">
        <v>220.15540841270851</v>
      </c>
      <c r="W49">
        <v>55.277706054189451</v>
      </c>
      <c r="X49">
        <v>134.98786223319087</v>
      </c>
      <c r="Y49">
        <v>12.933149326202166</v>
      </c>
      <c r="Z49">
        <v>55.603554845816468</v>
      </c>
      <c r="AA49">
        <v>7.0137366484189174</v>
      </c>
      <c r="AB49">
        <v>13.474724051965209</v>
      </c>
      <c r="AC49">
        <v>1.131532814233408</v>
      </c>
      <c r="AD49">
        <v>5.0261209313459423</v>
      </c>
      <c r="AE49">
        <v>0.51798650770604893</v>
      </c>
      <c r="AF49" t="s">
        <v>219</v>
      </c>
      <c r="AG49">
        <v>6.7753623512550503</v>
      </c>
      <c r="AH49">
        <v>12.334556036021073</v>
      </c>
      <c r="AI49">
        <v>2.3789596030871811</v>
      </c>
      <c r="AJ49" s="29">
        <v>2.2162966055993714</v>
      </c>
      <c r="AK49" s="30">
        <v>120.00541940219546</v>
      </c>
      <c r="AL49" s="30" t="s">
        <v>222</v>
      </c>
      <c r="AM49" s="30">
        <v>67.323791311752572</v>
      </c>
      <c r="AN49" s="30">
        <v>54.584284344861736</v>
      </c>
      <c r="AO49" s="30">
        <v>259.59763233110596</v>
      </c>
      <c r="AP49" s="30">
        <v>42.392990043510132</v>
      </c>
      <c r="AQ49" s="30">
        <v>65.742562811615485</v>
      </c>
      <c r="AR49" s="30">
        <v>6307.7270244322854</v>
      </c>
      <c r="AS49" s="30">
        <v>5823.2718625138014</v>
      </c>
      <c r="AT49" s="30" t="s">
        <v>223</v>
      </c>
      <c r="AU49" s="30">
        <v>28.853538353259072</v>
      </c>
      <c r="AV49" s="30">
        <v>69.539055155357431</v>
      </c>
      <c r="AW49" s="30">
        <v>100.08642538165425</v>
      </c>
      <c r="AX49" s="30">
        <v>0.30827775079235015</v>
      </c>
      <c r="AY49" s="30" t="s">
        <v>224</v>
      </c>
      <c r="AZ49" s="30">
        <v>1.3161274820686455</v>
      </c>
      <c r="BA49" s="30">
        <v>4.222117157477955</v>
      </c>
      <c r="BB49" s="30">
        <v>0.68485378440380074</v>
      </c>
      <c r="BC49" s="30">
        <v>3.2036303605717196</v>
      </c>
      <c r="BD49" s="30">
        <v>0.61430761060546824</v>
      </c>
      <c r="BE49" s="30">
        <v>0.13870397422187328</v>
      </c>
      <c r="BF49" s="30">
        <v>0.41515250442739349</v>
      </c>
      <c r="BG49" s="30">
        <v>4.0272113005264946E-2</v>
      </c>
      <c r="BH49" s="30">
        <v>0.17726973249353117</v>
      </c>
      <c r="BI49" s="30">
        <v>3.5908388630959368E-2</v>
      </c>
      <c r="BJ49" s="30">
        <v>9.7199876528911835E-2</v>
      </c>
      <c r="BK49" s="30">
        <v>2.0042290931080238E-2</v>
      </c>
      <c r="BL49" s="30">
        <v>0.12048925717906588</v>
      </c>
      <c r="BM49" s="30">
        <v>1.9241061558904305E-2</v>
      </c>
      <c r="BN49" s="30" t="s">
        <v>225</v>
      </c>
      <c r="BO49" s="30">
        <v>0.3109508279934155</v>
      </c>
      <c r="BP49" s="30">
        <v>1.2966127528873866E-2</v>
      </c>
      <c r="BQ49" s="31" t="s">
        <v>226</v>
      </c>
      <c r="BR49">
        <v>0.674151008588048</v>
      </c>
      <c r="BS49">
        <v>2.0399834116460579E-2</v>
      </c>
      <c r="BT49">
        <v>0.22383375935901567</v>
      </c>
      <c r="BU49">
        <v>75.698071396159165</v>
      </c>
      <c r="BV49">
        <v>127.4256686169298</v>
      </c>
      <c r="BW49">
        <v>9.8319095140221524</v>
      </c>
      <c r="BX49">
        <v>93.155678377446037</v>
      </c>
      <c r="BY49">
        <v>125.65647371924378</v>
      </c>
      <c r="BZ49">
        <v>59.429946757301472</v>
      </c>
      <c r="CA49">
        <v>27.871783381608527</v>
      </c>
      <c r="CB49">
        <v>0.52259547184183941</v>
      </c>
      <c r="CC49">
        <v>0.64795814740753355</v>
      </c>
      <c r="CD49">
        <v>3.9967702112983807</v>
      </c>
      <c r="CE49">
        <v>3.5402019578207944</v>
      </c>
      <c r="CF49">
        <v>5.7654982931126027E-3</v>
      </c>
      <c r="CG49">
        <v>1.2016380061625136E-2</v>
      </c>
      <c r="CH49">
        <v>9.9098485543492078E-3</v>
      </c>
      <c r="CI49">
        <v>8.7748654621638139E-3</v>
      </c>
      <c r="CJ49">
        <v>1.0122085630771613E-2</v>
      </c>
      <c r="CK49">
        <v>1.1921337688125542E-2</v>
      </c>
      <c r="CL49">
        <v>7.5124289539922701E-2</v>
      </c>
      <c r="CM49">
        <v>1.1195354088998162E-2</v>
      </c>
      <c r="CN49">
        <v>4.1709461763848051E-2</v>
      </c>
      <c r="CO49">
        <v>7.826059250825447E-3</v>
      </c>
      <c r="CP49">
        <v>2.6676579572440351E-2</v>
      </c>
      <c r="CQ49">
        <v>1.184158891078196E-2</v>
      </c>
      <c r="CR49">
        <v>2.0324380340742663E-2</v>
      </c>
      <c r="CS49">
        <v>7.9949100980860281E-3</v>
      </c>
      <c r="CT49">
        <v>5.0903397742260215E-2</v>
      </c>
      <c r="CU49">
        <v>1.0675112041983723E-2</v>
      </c>
      <c r="CV49">
        <v>4.3301771769894949E-2</v>
      </c>
      <c r="CW49">
        <v>2.3438372720978692E-2</v>
      </c>
      <c r="CX49">
        <v>1.3187124535718357E-2</v>
      </c>
      <c r="CY49">
        <v>1.5853020881258076E-2</v>
      </c>
    </row>
    <row r="50" spans="1:103" x14ac:dyDescent="0.25">
      <c r="A50" s="35" t="s">
        <v>221</v>
      </c>
      <c r="B50" s="35">
        <v>156.35164450216294</v>
      </c>
      <c r="C50" s="35">
        <v>8320.6068004237986</v>
      </c>
      <c r="D50" s="35" t="s">
        <v>222</v>
      </c>
      <c r="E50" s="35">
        <v>650.40491804894134</v>
      </c>
      <c r="F50" s="35">
        <v>419.62137730517651</v>
      </c>
      <c r="G50" s="35">
        <v>1986.1201706598883</v>
      </c>
      <c r="H50" s="35">
        <v>124.42751727189781</v>
      </c>
      <c r="I50" s="35">
        <v>506.2649158589391</v>
      </c>
      <c r="J50" s="35">
        <v>387649.64336661913</v>
      </c>
      <c r="K50" s="35">
        <v>377390.18534143566</v>
      </c>
      <c r="L50" s="35" t="s">
        <v>223</v>
      </c>
      <c r="M50" s="35">
        <v>1687.6002211680729</v>
      </c>
      <c r="N50" s="35">
        <v>4775.2897307933299</v>
      </c>
      <c r="O50" s="35">
        <v>6557.302641021528</v>
      </c>
      <c r="P50" s="35">
        <v>34.385826309494675</v>
      </c>
      <c r="Q50" s="35" t="s">
        <v>224</v>
      </c>
      <c r="R50" s="35">
        <v>59.673126918182206</v>
      </c>
      <c r="S50" s="35">
        <v>174.58085799040322</v>
      </c>
      <c r="T50" s="35">
        <v>23.956217210910125</v>
      </c>
      <c r="U50" s="35">
        <v>108.35938295045328</v>
      </c>
      <c r="V50" s="35">
        <v>18.735364248499877</v>
      </c>
      <c r="W50" s="35">
        <v>5.0416661606941329</v>
      </c>
      <c r="X50" s="35">
        <v>14.354543530759273</v>
      </c>
      <c r="Y50" s="35">
        <v>1.5602827276254716</v>
      </c>
      <c r="Z50" s="35">
        <v>7.5872278278105147</v>
      </c>
      <c r="AA50" s="35">
        <v>1.1972808972136706</v>
      </c>
      <c r="AB50" s="35">
        <v>2.8770727193526522</v>
      </c>
      <c r="AC50" s="35">
        <v>0.34655291271842131</v>
      </c>
      <c r="AD50" s="35">
        <v>2.1624190725471659</v>
      </c>
      <c r="AE50" s="35">
        <v>0.32502442639129392</v>
      </c>
      <c r="AF50" s="35" t="s">
        <v>225</v>
      </c>
      <c r="AG50" s="35">
        <v>18.245263080626721</v>
      </c>
      <c r="AH50" s="35">
        <v>6.0241542736304006E-2</v>
      </c>
      <c r="AI50" s="35" t="s">
        <v>226</v>
      </c>
      <c r="AJ50" s="29">
        <v>19.00614303555453</v>
      </c>
      <c r="AK50" s="30">
        <v>29.934425053234168</v>
      </c>
      <c r="AL50" s="30" t="s">
        <v>229</v>
      </c>
      <c r="AM50" s="30" t="s">
        <v>230</v>
      </c>
      <c r="AN50" s="30">
        <v>24.425390717242671</v>
      </c>
      <c r="AO50" s="30">
        <v>2661.0959970348758</v>
      </c>
      <c r="AP50" s="30">
        <v>15.960470331962483</v>
      </c>
      <c r="AQ50" s="30">
        <v>28.70106525039543</v>
      </c>
      <c r="AR50" s="30">
        <v>6073.4564975691601</v>
      </c>
      <c r="AS50" s="30">
        <v>5700.4899918590418</v>
      </c>
      <c r="AT50" s="30">
        <v>0.41674026947363946</v>
      </c>
      <c r="AU50" s="30">
        <v>1.701979105910852</v>
      </c>
      <c r="AV50" s="30">
        <v>11.416598584662937</v>
      </c>
      <c r="AW50" s="30">
        <v>49.295581639987738</v>
      </c>
      <c r="AX50" s="30">
        <v>1.5375729533384837</v>
      </c>
      <c r="AY50" s="30">
        <v>4.7577120608875804E-2</v>
      </c>
      <c r="AZ50" s="30">
        <v>10.934462028232906</v>
      </c>
      <c r="BA50" s="30">
        <v>32.572161327082441</v>
      </c>
      <c r="BB50" s="30">
        <v>4.8091352029695518</v>
      </c>
      <c r="BC50" s="30">
        <v>15.230154593789885</v>
      </c>
      <c r="BD50" s="30">
        <v>1.7760518557063463</v>
      </c>
      <c r="BE50" s="30">
        <v>0.40859044165546338</v>
      </c>
      <c r="BF50" s="30">
        <v>1.1424776077096619</v>
      </c>
      <c r="BG50" s="30">
        <v>0.14129890507005324</v>
      </c>
      <c r="BH50" s="30">
        <v>0.63880092699479518</v>
      </c>
      <c r="BI50" s="30">
        <v>0.10309569854168449</v>
      </c>
      <c r="BJ50" s="30">
        <v>0.20356544926377407</v>
      </c>
      <c r="BK50" s="30">
        <v>2.263913305311303E-2</v>
      </c>
      <c r="BL50" s="30">
        <v>0.10020724225327045</v>
      </c>
      <c r="BM50" s="30">
        <v>1.2927215839862342E-2</v>
      </c>
      <c r="BN50" s="30" t="s">
        <v>231</v>
      </c>
      <c r="BO50" s="30">
        <v>0.12958907774419443</v>
      </c>
      <c r="BP50" s="30">
        <v>0.20480908415882187</v>
      </c>
      <c r="BQ50" s="31">
        <v>0.13988454948818552</v>
      </c>
      <c r="BR50">
        <v>0.25945991649569239</v>
      </c>
      <c r="BS50">
        <v>9.8788179173993108E-3</v>
      </c>
      <c r="BT50">
        <v>9.1136153732704395E-2</v>
      </c>
      <c r="BU50">
        <v>29.724879565739261</v>
      </c>
      <c r="BV50">
        <v>49.941000058069086</v>
      </c>
      <c r="BW50">
        <v>3.779752580315602</v>
      </c>
      <c r="BX50">
        <v>36.680754176663946</v>
      </c>
      <c r="BY50">
        <v>49.552578670406014</v>
      </c>
      <c r="BZ50">
        <v>22.131766751524648</v>
      </c>
      <c r="CA50">
        <v>10.997523405135199</v>
      </c>
      <c r="CB50">
        <v>0.21175679094369934</v>
      </c>
      <c r="CC50">
        <v>0.25466586001493136</v>
      </c>
      <c r="CD50">
        <v>1.5713596434874961</v>
      </c>
      <c r="CE50">
        <v>1.397268171080899</v>
      </c>
      <c r="CF50">
        <v>2.2691782801708108E-3</v>
      </c>
      <c r="CG50">
        <v>1.595455759770168E-3</v>
      </c>
      <c r="CH50">
        <v>4.382874997744788E-3</v>
      </c>
      <c r="CI50">
        <v>4.5182627494466665E-3</v>
      </c>
      <c r="CJ50">
        <v>2.2021926897620231E-3</v>
      </c>
      <c r="CK50">
        <v>1.7376428308470547E-2</v>
      </c>
      <c r="CL50">
        <v>5.5135556336620411E-3</v>
      </c>
      <c r="CM50">
        <v>4.4099652235156956E-3</v>
      </c>
      <c r="CN50">
        <v>2.0938676540758226E-2</v>
      </c>
      <c r="CO50">
        <v>8.1802084205498285E-4</v>
      </c>
      <c r="CP50">
        <v>1.0510908546982398E-2</v>
      </c>
      <c r="CQ50">
        <v>3.8275874753422329E-3</v>
      </c>
      <c r="CR50">
        <v>1.0206210840969458E-2</v>
      </c>
      <c r="CS50">
        <v>3.157249289274753E-3</v>
      </c>
      <c r="CT50">
        <v>1.7993016843827338E-2</v>
      </c>
      <c r="CU50">
        <v>4.7259470565890107E-3</v>
      </c>
      <c r="CV50">
        <v>1.3133534532402102E-2</v>
      </c>
      <c r="CW50">
        <v>9.2623396888635526E-3</v>
      </c>
      <c r="CX50">
        <v>6.79853960440353E-3</v>
      </c>
      <c r="CY50">
        <v>8.8331375477757497E-3</v>
      </c>
    </row>
    <row r="51" spans="1:103" x14ac:dyDescent="0.25">
      <c r="A51" s="37" t="s">
        <v>228</v>
      </c>
      <c r="B51">
        <v>1160.9832516046461</v>
      </c>
      <c r="C51">
        <v>751.06093245337775</v>
      </c>
      <c r="D51" t="s">
        <v>229</v>
      </c>
      <c r="E51" t="s">
        <v>230</v>
      </c>
      <c r="F51">
        <v>212.57979211007992</v>
      </c>
      <c r="G51">
        <v>231563.4969438168</v>
      </c>
      <c r="H51">
        <v>85.318223220064425</v>
      </c>
      <c r="I51">
        <v>319.96590774168698</v>
      </c>
      <c r="J51">
        <v>391366.04850213981</v>
      </c>
      <c r="K51">
        <v>381182.20940905198</v>
      </c>
      <c r="L51">
        <v>12.617725787319038</v>
      </c>
      <c r="M51">
        <v>122.83089319583895</v>
      </c>
      <c r="N51">
        <v>390.2862617885699</v>
      </c>
      <c r="O51">
        <v>4968.0481075043126</v>
      </c>
      <c r="P51">
        <v>126.63869123997677</v>
      </c>
      <c r="Q51">
        <v>1.056840669013605</v>
      </c>
      <c r="R51">
        <v>778.20601773592716</v>
      </c>
      <c r="S51">
        <v>2218.0876161592755</v>
      </c>
      <c r="T51">
        <v>286.58416494793346</v>
      </c>
      <c r="U51">
        <v>1158.1980696219646</v>
      </c>
      <c r="V51">
        <v>170.20855665171962</v>
      </c>
      <c r="W51">
        <v>42.596899169623256</v>
      </c>
      <c r="X51">
        <v>108.59152868881537</v>
      </c>
      <c r="Y51">
        <v>10.311207590925601</v>
      </c>
      <c r="Z51">
        <v>43.273141014485063</v>
      </c>
      <c r="AA51">
        <v>5.4743534981221122</v>
      </c>
      <c r="AB51">
        <v>10.942156669528787</v>
      </c>
      <c r="AC51">
        <v>0.93033850873415591</v>
      </c>
      <c r="AD51">
        <v>3.965964475985122</v>
      </c>
      <c r="AE51">
        <v>0.42598309384219762</v>
      </c>
      <c r="AF51" t="s">
        <v>231</v>
      </c>
      <c r="AG51">
        <v>6.7139968259020675</v>
      </c>
      <c r="AH51">
        <v>11.524284639859117</v>
      </c>
      <c r="AI51">
        <v>2.8416966546808395</v>
      </c>
      <c r="AJ51" s="29">
        <v>7.786751417080672</v>
      </c>
      <c r="AK51" s="30">
        <v>14.335909900656214</v>
      </c>
      <c r="AL51" s="30" t="s">
        <v>961</v>
      </c>
      <c r="AM51" s="30" t="s">
        <v>962</v>
      </c>
      <c r="AN51" s="30">
        <v>31.663476044505455</v>
      </c>
      <c r="AO51" s="30">
        <v>5792.7059584736517</v>
      </c>
      <c r="AP51" s="30">
        <v>29.494393979771779</v>
      </c>
      <c r="AQ51" s="30">
        <v>25.842834428772662</v>
      </c>
      <c r="AR51" s="30">
        <v>4167.5824740929274</v>
      </c>
      <c r="AS51" s="30">
        <v>3585.5245888698864</v>
      </c>
      <c r="AT51" s="30">
        <v>1.9965862349769203</v>
      </c>
      <c r="AU51" s="30">
        <v>2.2009015568617318</v>
      </c>
      <c r="AV51" s="30">
        <v>27.081538998350219</v>
      </c>
      <c r="AW51" s="30">
        <v>92.198024205591238</v>
      </c>
      <c r="AX51" s="30">
        <v>3.4423501167332473</v>
      </c>
      <c r="AY51" s="30">
        <v>4.8078826515544099E-2</v>
      </c>
      <c r="AZ51" s="30">
        <v>8.0119762042961877</v>
      </c>
      <c r="BA51" s="30">
        <v>22.300865160916064</v>
      </c>
      <c r="BB51" s="30">
        <v>3.6356696808288484</v>
      </c>
      <c r="BC51" s="30">
        <v>21.472613586959579</v>
      </c>
      <c r="BD51" s="30">
        <v>4.1243903889403972</v>
      </c>
      <c r="BE51" s="30">
        <v>1.1143153668559296</v>
      </c>
      <c r="BF51" s="30">
        <v>3.7395891176274194</v>
      </c>
      <c r="BG51" s="30">
        <v>0.36424838107676866</v>
      </c>
      <c r="BH51" s="30">
        <v>1.0568183477521944</v>
      </c>
      <c r="BI51" s="30">
        <v>9.224258343573935E-2</v>
      </c>
      <c r="BJ51" s="30">
        <v>0.20173517344688588</v>
      </c>
      <c r="BK51" s="30">
        <v>2.9568736533113486E-2</v>
      </c>
      <c r="BL51" s="30">
        <v>0.14465430519103678</v>
      </c>
      <c r="BM51" s="30">
        <v>1.8252363713201814E-2</v>
      </c>
      <c r="BN51" s="30">
        <v>6.5192157181764672E-3</v>
      </c>
      <c r="BO51" s="30">
        <v>0.13963324367659474</v>
      </c>
      <c r="BP51" s="30">
        <v>0.17115697441369862</v>
      </c>
      <c r="BQ51" s="31">
        <v>3.3549445850447577</v>
      </c>
      <c r="BR51">
        <v>0.27383084686498238</v>
      </c>
      <c r="BS51">
        <v>8.6140962888955844E-3</v>
      </c>
      <c r="BT51">
        <v>9.2292538253425718E-2</v>
      </c>
      <c r="BU51">
        <v>31.377834472760536</v>
      </c>
      <c r="BV51">
        <v>52.718707138425415</v>
      </c>
      <c r="BW51">
        <v>4.0666712245190668</v>
      </c>
      <c r="BX51">
        <v>38.632180783042458</v>
      </c>
      <c r="BY51">
        <v>52.47349704869265</v>
      </c>
      <c r="BZ51">
        <v>22.4861442003448</v>
      </c>
      <c r="CA51">
        <v>11.48853794314463</v>
      </c>
      <c r="CB51">
        <v>0.23335437098527365</v>
      </c>
      <c r="CC51">
        <v>0.2705378640100321</v>
      </c>
      <c r="CD51">
        <v>1.6533990451350911</v>
      </c>
      <c r="CE51">
        <v>1.4666324126620174</v>
      </c>
      <c r="CF51">
        <v>8.0667947663400237E-4</v>
      </c>
      <c r="CG51">
        <v>5.040047373327158E-3</v>
      </c>
      <c r="CH51">
        <v>3.584897528143336E-3</v>
      </c>
      <c r="CI51">
        <v>8.9251451570116717E-3</v>
      </c>
      <c r="CJ51">
        <v>4.2812204606862006E-3</v>
      </c>
      <c r="CK51">
        <v>1.8545762824017466E-2</v>
      </c>
      <c r="CL51">
        <v>2.2231882693532184E-2</v>
      </c>
      <c r="CM51">
        <v>1.5682824853017674E-3</v>
      </c>
      <c r="CN51">
        <v>2.2348220567821691E-2</v>
      </c>
      <c r="CO51">
        <v>4.3081123491953196E-3</v>
      </c>
      <c r="CP51">
        <v>1.6673163342045497E-2</v>
      </c>
      <c r="CQ51">
        <v>4.088412060433224E-3</v>
      </c>
      <c r="CR51">
        <v>2.8481950108049355E-3</v>
      </c>
      <c r="CS51">
        <v>3.37017988123379E-3</v>
      </c>
      <c r="CT51">
        <v>2.1526356282585129E-2</v>
      </c>
      <c r="CU51">
        <v>3.8671278701306838E-3</v>
      </c>
      <c r="CV51">
        <v>3.66505554269159E-3</v>
      </c>
      <c r="CW51">
        <v>1.291550491922208E-2</v>
      </c>
      <c r="CX51">
        <v>1.4547028946271597E-3</v>
      </c>
      <c r="CY51">
        <v>5.7508916872687707E-3</v>
      </c>
    </row>
    <row r="52" spans="1:103" x14ac:dyDescent="0.25">
      <c r="A52" s="35" t="s">
        <v>233</v>
      </c>
      <c r="B52" s="35">
        <v>960.46777218093393</v>
      </c>
      <c r="C52" s="35">
        <v>208.83768123029697</v>
      </c>
      <c r="D52" s="35" t="s">
        <v>961</v>
      </c>
      <c r="E52" s="35" t="s">
        <v>962</v>
      </c>
      <c r="F52" s="35">
        <v>189.70014012294294</v>
      </c>
      <c r="G52" s="35">
        <v>259026.04380700487</v>
      </c>
      <c r="H52" s="35">
        <v>229.50318201124333</v>
      </c>
      <c r="I52" s="35">
        <v>273.3817747099078</v>
      </c>
      <c r="J52" s="35">
        <v>387792.58202567761</v>
      </c>
      <c r="K52" s="35">
        <v>386113.39086480881</v>
      </c>
      <c r="L52" s="35">
        <v>23.061376269620766</v>
      </c>
      <c r="M52" s="35">
        <v>102.34803700436538</v>
      </c>
      <c r="N52" s="35">
        <v>345.94794033253612</v>
      </c>
      <c r="O52" s="35">
        <v>5696.5321678677574</v>
      </c>
      <c r="P52" s="35">
        <v>207.5604905052453</v>
      </c>
      <c r="Q52" s="35">
        <v>0.26107419205813542</v>
      </c>
      <c r="R52" s="35">
        <v>676.25826492784938</v>
      </c>
      <c r="S52" s="35">
        <v>2323.5069975639562</v>
      </c>
      <c r="T52" s="35">
        <v>346.31688663392151</v>
      </c>
      <c r="U52" s="35">
        <v>1686.4723252274189</v>
      </c>
      <c r="V52" s="35">
        <v>294.3183546056971</v>
      </c>
      <c r="W52" s="35">
        <v>75.963628020852454</v>
      </c>
      <c r="X52" s="35">
        <v>198.6519301461019</v>
      </c>
      <c r="Y52" s="35">
        <v>18.113241160300301</v>
      </c>
      <c r="Z52" s="35">
        <v>69.908354108199276</v>
      </c>
      <c r="AA52" s="35">
        <v>8.4821488694903184</v>
      </c>
      <c r="AB52" s="35">
        <v>16.904814494437616</v>
      </c>
      <c r="AC52" s="35">
        <v>1.4754624950959507</v>
      </c>
      <c r="AD52" s="35">
        <v>6.5541216242319109</v>
      </c>
      <c r="AE52" s="35">
        <v>0.70831621009066859</v>
      </c>
      <c r="AF52" s="35">
        <v>2.8400799408311216E-2</v>
      </c>
      <c r="AG52" s="35">
        <v>6.9102575706112335</v>
      </c>
      <c r="AH52" s="35">
        <v>7.9304465446323018</v>
      </c>
      <c r="AI52" s="35">
        <v>21.792133146665972</v>
      </c>
      <c r="AJ52" s="29">
        <v>7.2192469639724086</v>
      </c>
      <c r="AK52" s="30">
        <v>4.4707634376002581</v>
      </c>
      <c r="AL52" s="30">
        <v>1.8975883228281143</v>
      </c>
      <c r="AM52" s="30" t="s">
        <v>963</v>
      </c>
      <c r="AN52" s="30">
        <v>27.833064056585016</v>
      </c>
      <c r="AO52" s="30">
        <v>1862.0810318331</v>
      </c>
      <c r="AP52" s="30">
        <v>17.290241468358612</v>
      </c>
      <c r="AQ52" s="30">
        <v>30.064071018903622</v>
      </c>
      <c r="AR52" s="30">
        <v>3504.5662139658652</v>
      </c>
      <c r="AS52" s="30">
        <v>3024.1081467420559</v>
      </c>
      <c r="AT52" s="30">
        <v>0.38631645296407652</v>
      </c>
      <c r="AU52" s="30">
        <v>0.66761011710221818</v>
      </c>
      <c r="AV52" s="30">
        <v>4.1567498163958501</v>
      </c>
      <c r="AW52" s="30">
        <v>56.504639653739737</v>
      </c>
      <c r="AX52" s="30">
        <v>1.7819444171051164</v>
      </c>
      <c r="AY52" s="30">
        <v>1.150685717328132E-2</v>
      </c>
      <c r="AZ52" s="30">
        <v>7.9549887240219634</v>
      </c>
      <c r="BA52" s="30">
        <v>22.366005956298533</v>
      </c>
      <c r="BB52" s="30">
        <v>3.029163829773768</v>
      </c>
      <c r="BC52" s="30">
        <v>13.857951628408962</v>
      </c>
      <c r="BD52" s="30">
        <v>2.5666726812990306</v>
      </c>
      <c r="BE52" s="30">
        <v>0.6314099270338791</v>
      </c>
      <c r="BF52" s="30">
        <v>1.6973248028634129</v>
      </c>
      <c r="BG52" s="30">
        <v>0.17859065019378476</v>
      </c>
      <c r="BH52" s="30">
        <v>0.78103194689926203</v>
      </c>
      <c r="BI52" s="30">
        <v>8.8287581630487624E-2</v>
      </c>
      <c r="BJ52" s="30">
        <v>0.18576356317918397</v>
      </c>
      <c r="BK52" s="30">
        <v>2.7972907798235705E-2</v>
      </c>
      <c r="BL52" s="30">
        <v>0.10148317093802023</v>
      </c>
      <c r="BM52" s="30">
        <v>1.5630077568244166E-2</v>
      </c>
      <c r="BN52" s="30">
        <v>6.0291565288081925E-3</v>
      </c>
      <c r="BO52" s="30">
        <v>9.8012754310126807E-2</v>
      </c>
      <c r="BP52" s="30">
        <v>6.773053024583861E-2</v>
      </c>
      <c r="BQ52" s="31">
        <v>1.705707019606335E-2</v>
      </c>
      <c r="BR52">
        <v>0.27052223798366082</v>
      </c>
      <c r="BS52">
        <v>5.632676331798721E-3</v>
      </c>
      <c r="BT52">
        <v>9.2038870161449834E-2</v>
      </c>
      <c r="BU52">
        <v>30.794129981488791</v>
      </c>
      <c r="BV52">
        <v>51.71479122820611</v>
      </c>
      <c r="BW52">
        <v>3.9554183978329887</v>
      </c>
      <c r="BX52">
        <v>38.018413969436438</v>
      </c>
      <c r="BY52">
        <v>51.540521130827209</v>
      </c>
      <c r="BZ52">
        <v>23.733910508512668</v>
      </c>
      <c r="CA52">
        <v>11.286443007492226</v>
      </c>
      <c r="CB52">
        <v>0.21770736685915248</v>
      </c>
      <c r="CC52">
        <v>0.26452023268747688</v>
      </c>
      <c r="CD52">
        <v>1.6212471738823091</v>
      </c>
      <c r="CE52">
        <v>1.4460881946924879</v>
      </c>
      <c r="CF52">
        <v>7.8942034901513254E-4</v>
      </c>
      <c r="CG52">
        <v>1.6453790124684271E-3</v>
      </c>
      <c r="CH52">
        <v>4.0599793229929189E-3</v>
      </c>
      <c r="CI52">
        <v>6.559389263636993E-3</v>
      </c>
      <c r="CJ52">
        <v>2.9116660947066698E-3</v>
      </c>
      <c r="CK52">
        <v>1.8026824526603643E-2</v>
      </c>
      <c r="CL52">
        <v>2.1609481037357495E-2</v>
      </c>
      <c r="CM52">
        <v>5.8313877854003727E-3</v>
      </c>
      <c r="CN52">
        <v>2.1723679082360035E-2</v>
      </c>
      <c r="CO52">
        <v>3.7382700567225335E-3</v>
      </c>
      <c r="CP52">
        <v>3.661231139572414E-3</v>
      </c>
      <c r="CQ52">
        <v>3.9736518785580587E-3</v>
      </c>
      <c r="CR52">
        <v>1.0592548966298725E-2</v>
      </c>
      <c r="CS52">
        <v>2.5696597917673411E-3</v>
      </c>
      <c r="CT52">
        <v>1.2569480543791997E-2</v>
      </c>
      <c r="CU52">
        <v>4.9074908150372604E-3</v>
      </c>
      <c r="CV52">
        <v>1.0689288367210533E-2</v>
      </c>
      <c r="CW52">
        <v>7.5444734994325581E-3</v>
      </c>
      <c r="CX52">
        <v>8.3315354646180707E-3</v>
      </c>
      <c r="CY52">
        <v>5.5957174111691352E-3</v>
      </c>
    </row>
    <row r="53" spans="1:103" x14ac:dyDescent="0.25">
      <c r="A53" s="35" t="s">
        <v>236</v>
      </c>
      <c r="B53" s="35">
        <v>743.38673779000976</v>
      </c>
      <c r="C53" s="35">
        <v>80.596987494754046</v>
      </c>
      <c r="D53" s="36">
        <v>17.785671722700144</v>
      </c>
      <c r="E53" s="35" t="s">
        <v>963</v>
      </c>
      <c r="F53" s="35">
        <v>374.50852520858894</v>
      </c>
      <c r="G53" s="35">
        <v>206516.36066045327</v>
      </c>
      <c r="H53" s="35">
        <v>96.815587307551823</v>
      </c>
      <c r="I53" s="35">
        <v>306.08187587874943</v>
      </c>
      <c r="J53" s="35">
        <v>392366.61911554926</v>
      </c>
      <c r="K53" s="35">
        <v>387158.98562020401</v>
      </c>
      <c r="L53" s="35">
        <v>12.498499466204848</v>
      </c>
      <c r="M53" s="35">
        <v>70.07833669219508</v>
      </c>
      <c r="N53" s="35">
        <v>90.811435629350626</v>
      </c>
      <c r="O53" s="35">
        <v>5435.8527987070966</v>
      </c>
      <c r="P53" s="35">
        <v>161.76252075808128</v>
      </c>
      <c r="Q53" s="35">
        <v>0.11778873702158849</v>
      </c>
      <c r="R53" s="35">
        <v>764.52141323330363</v>
      </c>
      <c r="S53" s="35">
        <v>2256.7632324915635</v>
      </c>
      <c r="T53" s="35">
        <v>304.05933544731312</v>
      </c>
      <c r="U53" s="35">
        <v>1379.3972986245544</v>
      </c>
      <c r="V53" s="35">
        <v>214.63007605048449</v>
      </c>
      <c r="W53" s="35">
        <v>53.862590034692786</v>
      </c>
      <c r="X53" s="35">
        <v>138.03176427191821</v>
      </c>
      <c r="Y53" s="35">
        <v>12.952232232542544</v>
      </c>
      <c r="Z53" s="35">
        <v>53.958888944680588</v>
      </c>
      <c r="AA53" s="35">
        <v>6.9478617624156556</v>
      </c>
      <c r="AB53" s="35">
        <v>13.844997296283848</v>
      </c>
      <c r="AC53" s="35">
        <v>1.2431534462209666</v>
      </c>
      <c r="AD53" s="35">
        <v>5.4857635094738919</v>
      </c>
      <c r="AE53" s="35">
        <v>0.55219984702052138</v>
      </c>
      <c r="AF53" s="35">
        <v>1.1649920548436894E-2</v>
      </c>
      <c r="AG53" s="35">
        <v>5.4743440086745583</v>
      </c>
      <c r="AH53" s="35">
        <v>2.5546235228558358</v>
      </c>
      <c r="AI53" s="35">
        <v>0.42102327306685405</v>
      </c>
      <c r="AJ53" s="29">
        <v>2.1937810644878373</v>
      </c>
      <c r="AK53" s="30">
        <v>80.612824707430249</v>
      </c>
      <c r="AL53" s="30" t="s">
        <v>964</v>
      </c>
      <c r="AM53" s="30">
        <v>76.06465738108173</v>
      </c>
      <c r="AN53" s="30">
        <v>65.380442972870185</v>
      </c>
      <c r="AO53" s="30">
        <v>4.029141582575587</v>
      </c>
      <c r="AP53" s="30">
        <v>48.977409420274114</v>
      </c>
      <c r="AQ53" s="30">
        <v>64.83626022771017</v>
      </c>
      <c r="AR53" s="30">
        <v>6112.5825044369067</v>
      </c>
      <c r="AS53" s="30">
        <v>5013.0110407714701</v>
      </c>
      <c r="AT53" s="30" t="s">
        <v>965</v>
      </c>
      <c r="AU53" s="30">
        <v>27.481477626892545</v>
      </c>
      <c r="AV53" s="30">
        <v>142.44182941534999</v>
      </c>
      <c r="AW53" s="30">
        <v>211.93762945655715</v>
      </c>
      <c r="AX53" s="30">
        <v>1.0988453175685946</v>
      </c>
      <c r="AY53" s="30" t="s">
        <v>966</v>
      </c>
      <c r="AZ53" s="30">
        <v>1.0481387662723471</v>
      </c>
      <c r="BA53" s="30">
        <v>2.0906063313828929</v>
      </c>
      <c r="BB53" s="30">
        <v>0.26963505675433697</v>
      </c>
      <c r="BC53" s="30">
        <v>1.2782453962364229</v>
      </c>
      <c r="BD53" s="30">
        <v>0.46383658786142251</v>
      </c>
      <c r="BE53" s="30">
        <v>0.17303742480284384</v>
      </c>
      <c r="BF53" s="30">
        <v>0.48077730529364754</v>
      </c>
      <c r="BG53" s="30">
        <v>5.0825106732336457E-2</v>
      </c>
      <c r="BH53" s="30">
        <v>0.32740619771193602</v>
      </c>
      <c r="BI53" s="30">
        <v>5.4444116377160186E-2</v>
      </c>
      <c r="BJ53" s="30">
        <v>0.12789260694351745</v>
      </c>
      <c r="BK53" s="30">
        <v>2.3131142814921672E-2</v>
      </c>
      <c r="BL53" s="30">
        <v>0.12280124414047422</v>
      </c>
      <c r="BM53" s="30">
        <v>2.7422733602253099E-2</v>
      </c>
      <c r="BN53" s="30" t="s">
        <v>967</v>
      </c>
      <c r="BO53" s="30">
        <v>0.47835576175331795</v>
      </c>
      <c r="BP53" s="30" t="s">
        <v>968</v>
      </c>
      <c r="BQ53" s="31" t="s">
        <v>969</v>
      </c>
      <c r="BR53">
        <v>0.67574791066458717</v>
      </c>
      <c r="BS53">
        <v>2.3176521792224333E-2</v>
      </c>
      <c r="BT53">
        <v>0.23909756491861156</v>
      </c>
      <c r="BU53">
        <v>78.355681533556478</v>
      </c>
      <c r="BV53">
        <v>131.44711095983823</v>
      </c>
      <c r="BW53">
        <v>9.921370769671304</v>
      </c>
      <c r="BX53">
        <v>95.441223913370237</v>
      </c>
      <c r="BY53">
        <v>131.56310777063865</v>
      </c>
      <c r="BZ53">
        <v>55.439900680519344</v>
      </c>
      <c r="CA53">
        <v>28.536872485982563</v>
      </c>
      <c r="CB53">
        <v>0.46990705462521321</v>
      </c>
      <c r="CC53">
        <v>0.67661244590087699</v>
      </c>
      <c r="CD53">
        <v>4.1418993890420976</v>
      </c>
      <c r="CE53">
        <v>3.6301781324418645</v>
      </c>
      <c r="CF53">
        <v>8.3943989132087282E-3</v>
      </c>
      <c r="CG53">
        <v>1.4064734759274028E-2</v>
      </c>
      <c r="CH53">
        <v>3.2226300565082627E-3</v>
      </c>
      <c r="CI53">
        <v>8.0926672756740699E-3</v>
      </c>
      <c r="CJ53">
        <v>6.5617341923480356E-3</v>
      </c>
      <c r="CK53">
        <v>1.669157773394718E-2</v>
      </c>
      <c r="CL53">
        <v>6.058244196846229E-2</v>
      </c>
      <c r="CM53">
        <v>5.400215177803429E-3</v>
      </c>
      <c r="CN53">
        <v>7.7806624413236325E-2</v>
      </c>
      <c r="CO53">
        <v>1.0350271730821446E-2</v>
      </c>
      <c r="CP53">
        <v>3.1349509915135056E-2</v>
      </c>
      <c r="CQ53">
        <v>9.563966862481869E-3</v>
      </c>
      <c r="CR53">
        <v>2.3885281374017388E-2</v>
      </c>
      <c r="CS53">
        <v>9.1910478105746065E-3</v>
      </c>
      <c r="CT53">
        <v>1.4851237878766401E-2</v>
      </c>
      <c r="CU53">
        <v>1.0549528884965577E-2</v>
      </c>
      <c r="CV53">
        <v>4.8839399364635563E-2</v>
      </c>
      <c r="CW53">
        <v>2.7014039844832489E-2</v>
      </c>
      <c r="CX53">
        <v>1.7487079143180397E-2</v>
      </c>
      <c r="CY53">
        <v>1.5723773151467835E-2</v>
      </c>
    </row>
    <row r="54" spans="1:103" x14ac:dyDescent="0.25">
      <c r="A54" s="35" t="s">
        <v>239</v>
      </c>
      <c r="B54" s="35">
        <v>81.625873264309604</v>
      </c>
      <c r="C54" s="35">
        <v>8163.0894046895337</v>
      </c>
      <c r="D54" s="35" t="s">
        <v>964</v>
      </c>
      <c r="E54" s="35">
        <v>472.4789517012839</v>
      </c>
      <c r="F54" s="35">
        <v>378.0096995866453</v>
      </c>
      <c r="G54" s="35">
        <v>18.447541269828516</v>
      </c>
      <c r="H54" s="35">
        <v>106.24141192916714</v>
      </c>
      <c r="I54" s="35">
        <v>352.1087617037652</v>
      </c>
      <c r="J54" s="35">
        <v>396583.30955777463</v>
      </c>
      <c r="K54" s="35">
        <v>381856.57923467149</v>
      </c>
      <c r="L54" s="35" t="s">
        <v>965</v>
      </c>
      <c r="M54" s="35">
        <v>1713.3934264408142</v>
      </c>
      <c r="N54" s="35">
        <v>6104.6652261158315</v>
      </c>
      <c r="O54" s="35">
        <v>7522.0999173827204</v>
      </c>
      <c r="P54" s="35">
        <v>39.833017622473406</v>
      </c>
      <c r="Q54" s="35" t="s">
        <v>966</v>
      </c>
      <c r="R54" s="35">
        <v>55.597837128026903</v>
      </c>
      <c r="S54" s="35">
        <v>141.8713493296232</v>
      </c>
      <c r="T54" s="35">
        <v>17.901041181426393</v>
      </c>
      <c r="U54" s="35">
        <v>76.903871072933853</v>
      </c>
      <c r="V54" s="35">
        <v>15.878679981128327</v>
      </c>
      <c r="W54" s="35">
        <v>4.5459194030920766</v>
      </c>
      <c r="X54" s="35">
        <v>12.856824250552341</v>
      </c>
      <c r="Y54" s="35">
        <v>1.4874765455286612</v>
      </c>
      <c r="Z54" s="35">
        <v>8.9658318031578155</v>
      </c>
      <c r="AA54" s="35">
        <v>1.4004231737442818</v>
      </c>
      <c r="AB54" s="35">
        <v>3.4411130864839756</v>
      </c>
      <c r="AC54" s="35">
        <v>0.39813122894797415</v>
      </c>
      <c r="AD54" s="35">
        <v>2.5209400882240178</v>
      </c>
      <c r="AE54" s="35">
        <v>0.40683487935828705</v>
      </c>
      <c r="AF54" s="35" t="s">
        <v>967</v>
      </c>
      <c r="AG54" s="35">
        <v>20.814987181053471</v>
      </c>
      <c r="AH54" s="35" t="s">
        <v>968</v>
      </c>
      <c r="AI54" s="35" t="s">
        <v>969</v>
      </c>
      <c r="AJ54" s="29">
        <v>5.7038167341414203</v>
      </c>
      <c r="AK54" s="30">
        <v>0.48586783811320494</v>
      </c>
      <c r="AL54" s="30" t="s">
        <v>242</v>
      </c>
      <c r="AM54" s="30" t="s">
        <v>243</v>
      </c>
      <c r="AN54" s="30">
        <v>28.292531481858262</v>
      </c>
      <c r="AO54" s="30">
        <v>2366.4773892099338</v>
      </c>
      <c r="AP54" s="30">
        <v>16.962766961618879</v>
      </c>
      <c r="AQ54" s="30">
        <v>26.931764420360818</v>
      </c>
      <c r="AR54" s="30">
        <v>2586.9271830713128</v>
      </c>
      <c r="AS54" s="30">
        <v>3127.5977899880122</v>
      </c>
      <c r="AT54" s="30">
        <v>0.41191850369286387</v>
      </c>
      <c r="AU54" s="30">
        <v>0.98396367725070544</v>
      </c>
      <c r="AV54" s="30">
        <v>2.328325262133947</v>
      </c>
      <c r="AW54" s="30">
        <v>78.148701380822629</v>
      </c>
      <c r="AX54" s="30">
        <v>1.9200064333233473</v>
      </c>
      <c r="AY54" s="30">
        <v>9.1670361828315866E-3</v>
      </c>
      <c r="AZ54" s="30">
        <v>5.4548961578931205</v>
      </c>
      <c r="BA54" s="30">
        <v>16.32001513872104</v>
      </c>
      <c r="BB54" s="30">
        <v>2.7661136357880021</v>
      </c>
      <c r="BC54" s="30">
        <v>20.661776391202128</v>
      </c>
      <c r="BD54" s="30">
        <v>3.028093717818229</v>
      </c>
      <c r="BE54" s="30">
        <v>0.79556164728504009</v>
      </c>
      <c r="BF54" s="30">
        <v>1.8141596973927818</v>
      </c>
      <c r="BG54" s="30">
        <v>0.15546113159134123</v>
      </c>
      <c r="BH54" s="30">
        <v>0.51677052419018565</v>
      </c>
      <c r="BI54" s="30">
        <v>7.2804617596680707E-2</v>
      </c>
      <c r="BJ54" s="30">
        <v>0.15660323598719891</v>
      </c>
      <c r="BK54" s="30">
        <v>2.4440382524926054E-2</v>
      </c>
      <c r="BL54" s="30">
        <v>0.12116676939375279</v>
      </c>
      <c r="BM54" s="30">
        <v>1.9401290850821418E-2</v>
      </c>
      <c r="BN54" s="30" t="s">
        <v>244</v>
      </c>
      <c r="BO54" s="30">
        <v>0.1141316054211215</v>
      </c>
      <c r="BP54" s="30">
        <v>9.1186111525875566E-2</v>
      </c>
      <c r="BQ54" s="31">
        <v>3.630629093203603E-2</v>
      </c>
      <c r="BR54">
        <v>0.25735266767207837</v>
      </c>
      <c r="BS54">
        <v>1.0070568634589867E-2</v>
      </c>
      <c r="BT54">
        <v>8.908899973645569E-2</v>
      </c>
      <c r="BU54">
        <v>30.45516224935232</v>
      </c>
      <c r="BV54">
        <v>51.144944149919581</v>
      </c>
      <c r="BW54">
        <v>3.9078161063385091</v>
      </c>
      <c r="BX54">
        <v>37.51777863362318</v>
      </c>
      <c r="BY54">
        <v>51.1489178560144</v>
      </c>
      <c r="BZ54">
        <v>22.209670244956691</v>
      </c>
      <c r="CA54">
        <v>11.372934245334456</v>
      </c>
      <c r="CB54">
        <v>0.1926898192885319</v>
      </c>
      <c r="CC54">
        <v>0.26278969624426579</v>
      </c>
      <c r="CD54">
        <v>1.6056412006354666</v>
      </c>
      <c r="CE54">
        <v>1.4272266085245757</v>
      </c>
      <c r="CF54">
        <v>7.8313016312381908E-4</v>
      </c>
      <c r="CG54">
        <v>7.1405303189557559E-3</v>
      </c>
      <c r="CH54">
        <v>2.6840805072001254E-3</v>
      </c>
      <c r="CI54">
        <v>3.5277630093114715E-3</v>
      </c>
      <c r="CJ54">
        <v>3.3323560008901975E-3</v>
      </c>
      <c r="CK54">
        <v>1.3905284636513492E-2</v>
      </c>
      <c r="CL54">
        <v>2.1230487463808186E-2</v>
      </c>
      <c r="CM54">
        <v>5.7303775844211504E-3</v>
      </c>
      <c r="CN54">
        <v>2.7832938981009588E-2</v>
      </c>
      <c r="CO54">
        <v>3.6729739776107991E-3</v>
      </c>
      <c r="CP54">
        <v>1.3669230157896145E-2</v>
      </c>
      <c r="CQ54">
        <v>3.9049451896131879E-3</v>
      </c>
      <c r="CR54">
        <v>8.1765872878001144E-3</v>
      </c>
      <c r="CS54">
        <v>3.2213830442876469E-3</v>
      </c>
      <c r="CT54">
        <v>1.2374601543544521E-2</v>
      </c>
      <c r="CU54">
        <v>2.9031021236308164E-3</v>
      </c>
      <c r="CV54">
        <v>1.0520666188932383E-2</v>
      </c>
      <c r="CW54">
        <v>1.1032725308213894E-2</v>
      </c>
      <c r="CX54">
        <v>8.1909612527783209E-3</v>
      </c>
      <c r="CY54">
        <v>4.3288247735202186E-3</v>
      </c>
    </row>
    <row r="55" spans="1:103" x14ac:dyDescent="0.25">
      <c r="A55" s="37" t="s">
        <v>241</v>
      </c>
      <c r="B55">
        <v>872.80443059671938</v>
      </c>
      <c r="C55">
        <v>40.779391545823358</v>
      </c>
      <c r="D55" t="s">
        <v>242</v>
      </c>
      <c r="E55" t="s">
        <v>243</v>
      </c>
      <c r="F55">
        <v>197.74537735061352</v>
      </c>
      <c r="G55">
        <v>190207.33680063311</v>
      </c>
      <c r="H55">
        <v>79.29420160142692</v>
      </c>
      <c r="I55">
        <v>277.25889403590639</v>
      </c>
      <c r="J55">
        <v>395797.14693295292</v>
      </c>
      <c r="K55">
        <v>411849.16124098183</v>
      </c>
      <c r="L55">
        <v>13.680659907507218</v>
      </c>
      <c r="M55">
        <v>71.83439876560027</v>
      </c>
      <c r="N55">
        <v>60.801992386220036</v>
      </c>
      <c r="O55">
        <v>5098.3226888335466</v>
      </c>
      <c r="P55">
        <v>153.59625628005145</v>
      </c>
      <c r="Q55">
        <v>9.1229244930457934E-2</v>
      </c>
      <c r="R55">
        <v>706.00438139231551</v>
      </c>
      <c r="S55">
        <v>2388.7310018676908</v>
      </c>
      <c r="T55">
        <v>336.58233914841065</v>
      </c>
      <c r="U55">
        <v>1540.454812903839</v>
      </c>
      <c r="V55">
        <v>229.10210553698965</v>
      </c>
      <c r="W55">
        <v>53.66993666779576</v>
      </c>
      <c r="X55">
        <v>132.2138859939792</v>
      </c>
      <c r="Y55">
        <v>12.282271518771275</v>
      </c>
      <c r="Z55">
        <v>51.687130216383125</v>
      </c>
      <c r="AA55">
        <v>7.0665503112014827</v>
      </c>
      <c r="AB55">
        <v>15.05924279518038</v>
      </c>
      <c r="AC55">
        <v>1.3627744126746661</v>
      </c>
      <c r="AD55">
        <v>5.9681359623436041</v>
      </c>
      <c r="AE55">
        <v>0.5678940639913943</v>
      </c>
      <c r="AF55" t="s">
        <v>244</v>
      </c>
      <c r="AG55">
        <v>6.0962870281582484</v>
      </c>
      <c r="AH55">
        <v>6.8794755590124828</v>
      </c>
      <c r="AI55">
        <v>1.3854223197837794</v>
      </c>
      <c r="AJ55" s="29">
        <v>10.852339140986661</v>
      </c>
      <c r="AK55" s="30">
        <v>0.58400747465974601</v>
      </c>
      <c r="AL55" s="30">
        <v>0.13305553456920383</v>
      </c>
      <c r="AM55" s="30" t="s">
        <v>247</v>
      </c>
      <c r="AN55" s="30">
        <v>38.09774474898397</v>
      </c>
      <c r="AO55" s="30">
        <v>2821.3022492998766</v>
      </c>
      <c r="AP55" s="30">
        <v>17.027698708456896</v>
      </c>
      <c r="AQ55" s="30">
        <v>30.613551985637681</v>
      </c>
      <c r="AR55" s="30">
        <v>5529.046044994624</v>
      </c>
      <c r="AS55" s="30">
        <v>5801.2659552656241</v>
      </c>
      <c r="AT55" s="30">
        <v>0.43214756109005059</v>
      </c>
      <c r="AU55" s="30">
        <v>1.2314494033320991</v>
      </c>
      <c r="AV55" s="30">
        <v>3.213677665754779</v>
      </c>
      <c r="AW55" s="30">
        <v>98.037892914186017</v>
      </c>
      <c r="AX55" s="30">
        <v>2.2157451123778396</v>
      </c>
      <c r="AY55" s="30">
        <v>1.2491151953112591E-2</v>
      </c>
      <c r="AZ55" s="30">
        <v>8.6066660014564889</v>
      </c>
      <c r="BA55" s="30">
        <v>28.973492291312542</v>
      </c>
      <c r="BB55" s="30">
        <v>4.8387823686774425</v>
      </c>
      <c r="BC55" s="30">
        <v>22.715624552108832</v>
      </c>
      <c r="BD55" s="30">
        <v>3.8200260656112346</v>
      </c>
      <c r="BE55" s="30">
        <v>0.91462848365893357</v>
      </c>
      <c r="BF55" s="30">
        <v>2.1355123207017934</v>
      </c>
      <c r="BG55" s="30">
        <v>0.17861441390507765</v>
      </c>
      <c r="BH55" s="30">
        <v>0.64821822885352431</v>
      </c>
      <c r="BI55" s="30">
        <v>0.10723760367825057</v>
      </c>
      <c r="BJ55" s="30">
        <v>0.23706775282313278</v>
      </c>
      <c r="BK55" s="30">
        <v>3.4377421482306283E-2</v>
      </c>
      <c r="BL55" s="30">
        <v>0.1867079397327607</v>
      </c>
      <c r="BM55" s="30">
        <v>2.2204962880300955E-2</v>
      </c>
      <c r="BN55" s="30" t="s">
        <v>248</v>
      </c>
      <c r="BO55" s="30">
        <v>0.14520830891162695</v>
      </c>
      <c r="BP55" s="30">
        <v>0.11862271527954742</v>
      </c>
      <c r="BQ55" s="31">
        <v>5.4731887257691826E-2</v>
      </c>
      <c r="BR55">
        <v>0.30313150483070084</v>
      </c>
      <c r="BS55">
        <v>1.3298350659659047E-2</v>
      </c>
      <c r="BT55">
        <v>0.10553412678596009</v>
      </c>
      <c r="BU55">
        <v>35.713011571037747</v>
      </c>
      <c r="BV55">
        <v>59.877084984641129</v>
      </c>
      <c r="BW55">
        <v>4.6333833023820006</v>
      </c>
      <c r="BX55">
        <v>44.34880258735501</v>
      </c>
      <c r="BY55">
        <v>59.958770654934717</v>
      </c>
      <c r="BZ55">
        <v>27.043082049944214</v>
      </c>
      <c r="CA55">
        <v>13.050288850958614</v>
      </c>
      <c r="CB55">
        <v>0.2581550134153956</v>
      </c>
      <c r="CC55">
        <v>0.3070710573649722</v>
      </c>
      <c r="CD55">
        <v>1.8795291205165325</v>
      </c>
      <c r="CE55">
        <v>1.6570761918972947</v>
      </c>
      <c r="CF55">
        <v>3.3030793656084446E-3</v>
      </c>
      <c r="CG55">
        <v>6.8849632597745595E-3</v>
      </c>
      <c r="CH55">
        <v>5.377982991040163E-3</v>
      </c>
      <c r="CI55">
        <v>3.9635605361129801E-3</v>
      </c>
      <c r="CJ55">
        <v>3.9425889649633023E-3</v>
      </c>
      <c r="CK55">
        <v>1.9901819063626126E-2</v>
      </c>
      <c r="CL55">
        <v>2.9260053751439367E-2</v>
      </c>
      <c r="CM55">
        <v>2.9176443904215432E-3</v>
      </c>
      <c r="CN55">
        <v>2.3986356519659278E-2</v>
      </c>
      <c r="CO55">
        <v>6.3527513034759824E-3</v>
      </c>
      <c r="CP55">
        <v>2.7541494633845739E-2</v>
      </c>
      <c r="CQ55">
        <v>4.6210987314531408E-3</v>
      </c>
      <c r="CR55">
        <v>1.4356694221133028E-2</v>
      </c>
      <c r="CS55">
        <v>3.6204509868868135E-3</v>
      </c>
      <c r="CT55">
        <v>2.4808465687597186E-2</v>
      </c>
      <c r="CU55">
        <v>7.4508427142197875E-3</v>
      </c>
      <c r="CV55">
        <v>2.3297057918485277E-2</v>
      </c>
      <c r="CW55">
        <v>1.7847026147788568E-2</v>
      </c>
      <c r="CX55">
        <v>7.3486098057873915E-3</v>
      </c>
      <c r="CY55">
        <v>8.6832687771133347E-3</v>
      </c>
    </row>
    <row r="56" spans="1:103" x14ac:dyDescent="0.25">
      <c r="A56" s="37" t="s">
        <v>246</v>
      </c>
      <c r="B56">
        <v>809.32055164963162</v>
      </c>
      <c r="C56">
        <v>39.91310076011743</v>
      </c>
      <c r="D56">
        <v>0.66775615612708106</v>
      </c>
      <c r="E56" t="s">
        <v>247</v>
      </c>
      <c r="F56">
        <v>198.5664916195831</v>
      </c>
      <c r="G56">
        <v>197714.04809364997</v>
      </c>
      <c r="H56">
        <v>96.310128995093336</v>
      </c>
      <c r="I56">
        <v>261.84147245041959</v>
      </c>
      <c r="J56">
        <v>386792.01141226821</v>
      </c>
      <c r="K56">
        <v>384947.23158894101</v>
      </c>
      <c r="L56">
        <v>11.265211920195519</v>
      </c>
      <c r="M56">
        <v>68.799487980112758</v>
      </c>
      <c r="N56">
        <v>63.223378390440189</v>
      </c>
      <c r="O56">
        <v>5095.4368426661249</v>
      </c>
      <c r="P56">
        <v>151.7805125053527</v>
      </c>
      <c r="Q56">
        <v>0.10750037090731847</v>
      </c>
      <c r="R56">
        <v>697.47122885325371</v>
      </c>
      <c r="S56">
        <v>2219.1757370180926</v>
      </c>
      <c r="T56">
        <v>300.04021476715508</v>
      </c>
      <c r="U56">
        <v>1343.5689403528606</v>
      </c>
      <c r="V56">
        <v>206.2292684887843</v>
      </c>
      <c r="W56">
        <v>49.172431235678388</v>
      </c>
      <c r="X56">
        <v>128.26709126370662</v>
      </c>
      <c r="Y56">
        <v>12.063726977845354</v>
      </c>
      <c r="Z56">
        <v>48.747966591888456</v>
      </c>
      <c r="AA56">
        <v>6.3705803475290992</v>
      </c>
      <c r="AB56">
        <v>12.929153126058683</v>
      </c>
      <c r="AC56">
        <v>1.1510825116521857</v>
      </c>
      <c r="AD56">
        <v>5.4570621634523437</v>
      </c>
      <c r="AE56">
        <v>0.54364576067459225</v>
      </c>
      <c r="AF56" t="s">
        <v>248</v>
      </c>
      <c r="AG56">
        <v>6.3305505249243037</v>
      </c>
      <c r="AH56">
        <v>5.9202551871629741</v>
      </c>
      <c r="AI56">
        <v>1.351137418405929</v>
      </c>
      <c r="AJ56" s="29">
        <v>7.819806497211661</v>
      </c>
      <c r="AK56" s="30">
        <v>7.1590484103240568</v>
      </c>
      <c r="AL56" s="30" t="s">
        <v>251</v>
      </c>
      <c r="AM56" s="30" t="s">
        <v>252</v>
      </c>
      <c r="AN56" s="30">
        <v>28.784570553415683</v>
      </c>
      <c r="AO56" s="30">
        <v>1871.8997761683515</v>
      </c>
      <c r="AP56" s="30">
        <v>20.8562986867733</v>
      </c>
      <c r="AQ56" s="30">
        <v>36.184084747832109</v>
      </c>
      <c r="AR56" s="30">
        <v>2937.9670611591037</v>
      </c>
      <c r="AS56" s="30">
        <v>4011.9798550809405</v>
      </c>
      <c r="AT56" s="30">
        <v>0.75636611268963894</v>
      </c>
      <c r="AU56" s="30">
        <v>1.5437398334566776</v>
      </c>
      <c r="AV56" s="30">
        <v>3.8475382961745708</v>
      </c>
      <c r="AW56" s="30">
        <v>50.373197798813159</v>
      </c>
      <c r="AX56" s="30">
        <v>1.6359863231300615</v>
      </c>
      <c r="AY56" s="30">
        <v>1.8881470209049914E-2</v>
      </c>
      <c r="AZ56" s="30">
        <v>21.240825314549859</v>
      </c>
      <c r="BA56" s="30">
        <v>35.56970299051256</v>
      </c>
      <c r="BB56" s="30">
        <v>5.0687978673235756</v>
      </c>
      <c r="BC56" s="30">
        <v>19.789600611384987</v>
      </c>
      <c r="BD56" s="30">
        <v>2.0366874635428642</v>
      </c>
      <c r="BE56" s="30">
        <v>0.69514954672540474</v>
      </c>
      <c r="BF56" s="30">
        <v>1.503442351160609</v>
      </c>
      <c r="BG56" s="30">
        <v>0.14255393277959949</v>
      </c>
      <c r="BH56" s="30">
        <v>0.64452984146416303</v>
      </c>
      <c r="BI56" s="30">
        <v>8.6212361257005474E-2</v>
      </c>
      <c r="BJ56" s="30">
        <v>0.20797410122114376</v>
      </c>
      <c r="BK56" s="30">
        <v>3.4507087554478018E-2</v>
      </c>
      <c r="BL56" s="30">
        <v>0.1370017597003669</v>
      </c>
      <c r="BM56" s="30">
        <v>1.7744510538525292E-2</v>
      </c>
      <c r="BN56" s="30" t="s">
        <v>253</v>
      </c>
      <c r="BO56" s="30">
        <v>0.44133697194629856</v>
      </c>
      <c r="BP56" s="30">
        <v>0.83734643218744331</v>
      </c>
      <c r="BQ56" s="31">
        <v>0.93360078266588054</v>
      </c>
      <c r="BR56">
        <v>0.33950363602268191</v>
      </c>
      <c r="BS56">
        <v>1.1059803536580684E-2</v>
      </c>
      <c r="BT56">
        <v>0.12248035118460918</v>
      </c>
      <c r="BU56">
        <v>39.721243721887006</v>
      </c>
      <c r="BV56">
        <v>66.384178806283032</v>
      </c>
      <c r="BW56">
        <v>5.2827120531914415</v>
      </c>
      <c r="BX56">
        <v>48.549059025838638</v>
      </c>
      <c r="BY56">
        <v>66.880411790894286</v>
      </c>
      <c r="BZ56">
        <v>29.575033200463025</v>
      </c>
      <c r="CA56">
        <v>14.436657585731837</v>
      </c>
      <c r="CB56">
        <v>0.30739892424588838</v>
      </c>
      <c r="CC56">
        <v>0.34057770942813159</v>
      </c>
      <c r="CD56">
        <v>2.0985332715806613</v>
      </c>
      <c r="CE56">
        <v>1.8590632369033653</v>
      </c>
      <c r="CF56">
        <v>3.7743482293092438E-3</v>
      </c>
      <c r="CG56">
        <v>7.8673549953435055E-3</v>
      </c>
      <c r="CH56">
        <v>4.3887858959753253E-3</v>
      </c>
      <c r="CI56">
        <v>8.4776773982372378E-3</v>
      </c>
      <c r="CJ56">
        <v>1.7287703922981214E-3</v>
      </c>
      <c r="CK56">
        <v>2.2748677333593849E-2</v>
      </c>
      <c r="CL56">
        <v>3.324846002787879E-2</v>
      </c>
      <c r="CM56">
        <v>8.9751713592005952E-3</v>
      </c>
      <c r="CN56">
        <v>2.7418092763972016E-2</v>
      </c>
      <c r="CO56">
        <v>1.9060754615124081E-3</v>
      </c>
      <c r="CP56">
        <v>8.2637091979264731E-3</v>
      </c>
      <c r="CQ56">
        <v>5.251923591361291E-3</v>
      </c>
      <c r="CR56">
        <v>1.631629574597564E-2</v>
      </c>
      <c r="CS56">
        <v>5.7431926645563286E-3</v>
      </c>
      <c r="CT56">
        <v>2.0253896423598539E-2</v>
      </c>
      <c r="CU56">
        <v>7.8613731555781975E-3</v>
      </c>
      <c r="CV56">
        <v>2.8485342836740212E-2</v>
      </c>
      <c r="CW56">
        <v>1.6896935636155071E-2</v>
      </c>
      <c r="CX56">
        <v>9.5070530893770541E-3</v>
      </c>
      <c r="CY56">
        <v>3.3369590136045559E-3</v>
      </c>
    </row>
    <row r="57" spans="1:103" x14ac:dyDescent="0.25">
      <c r="A57" s="35" t="s">
        <v>250</v>
      </c>
      <c r="B57" s="35">
        <v>854.753651780925</v>
      </c>
      <c r="C57" s="35">
        <v>179.03131599364033</v>
      </c>
      <c r="D57" s="35" t="s">
        <v>251</v>
      </c>
      <c r="E57" s="35" t="s">
        <v>252</v>
      </c>
      <c r="F57" s="35">
        <v>319.10596681794846</v>
      </c>
      <c r="G57" s="35">
        <v>227041.15510340952</v>
      </c>
      <c r="H57" s="35">
        <v>91.255208067140643</v>
      </c>
      <c r="I57" s="35">
        <v>274.65410230503346</v>
      </c>
      <c r="J57" s="35">
        <v>388793.15263908706</v>
      </c>
      <c r="K57" s="35">
        <v>395676.08757901553</v>
      </c>
      <c r="L57" s="35">
        <v>18.489375268594188</v>
      </c>
      <c r="M57" s="35">
        <v>90.165021881329608</v>
      </c>
      <c r="N57" s="35">
        <v>139.01579832022674</v>
      </c>
      <c r="O57" s="35">
        <v>5518.5914198038863</v>
      </c>
      <c r="P57" s="35">
        <v>147.13074381552858</v>
      </c>
      <c r="Q57" s="35">
        <v>0.1713559381064535</v>
      </c>
      <c r="R57" s="35">
        <v>957.40575999870919</v>
      </c>
      <c r="S57" s="35">
        <v>2544.1085870836209</v>
      </c>
      <c r="T57" s="35">
        <v>321.83792098250416</v>
      </c>
      <c r="U57" s="35">
        <v>1318.5585606492198</v>
      </c>
      <c r="V57" s="35">
        <v>199.95138324239949</v>
      </c>
      <c r="W57" s="35">
        <v>50.240323254484181</v>
      </c>
      <c r="X57" s="35">
        <v>127.27073969676835</v>
      </c>
      <c r="Y57" s="35">
        <v>11.939804288675939</v>
      </c>
      <c r="Z57" s="35">
        <v>47.828726589150726</v>
      </c>
      <c r="AA57" s="35">
        <v>6.1207562763088781</v>
      </c>
      <c r="AB57" s="35">
        <v>12.443558570946861</v>
      </c>
      <c r="AC57" s="35">
        <v>1.0725269328336293</v>
      </c>
      <c r="AD57" s="35">
        <v>5.1854969693215089</v>
      </c>
      <c r="AE57" s="35">
        <v>0.51830433224258832</v>
      </c>
      <c r="AF57" s="35" t="s">
        <v>253</v>
      </c>
      <c r="AG57" s="35">
        <v>11.841122269257795</v>
      </c>
      <c r="AH57" s="35">
        <v>23.06129098411872</v>
      </c>
      <c r="AI57" s="35">
        <v>16.132722042656031</v>
      </c>
      <c r="AJ57" s="29">
        <v>12.017583359623247</v>
      </c>
      <c r="AK57" s="30">
        <v>1.9170864408705939</v>
      </c>
      <c r="AL57" s="30" t="s">
        <v>256</v>
      </c>
      <c r="AM57" s="30" t="s">
        <v>257</v>
      </c>
      <c r="AN57" s="30">
        <v>51.649168150499747</v>
      </c>
      <c r="AO57" s="30">
        <v>3297.2331126951058</v>
      </c>
      <c r="AP57" s="30">
        <v>38.607153019943617</v>
      </c>
      <c r="AQ57" s="30">
        <v>63.104036975894402</v>
      </c>
      <c r="AR57" s="30">
        <v>5059.563572961104</v>
      </c>
      <c r="AS57" s="30">
        <v>4599.3246982362089</v>
      </c>
      <c r="AT57" s="30">
        <v>0.53728365651436272</v>
      </c>
      <c r="AU57" s="30">
        <v>1.6011519416116888</v>
      </c>
      <c r="AV57" s="30">
        <v>5.3198693466172564</v>
      </c>
      <c r="AW57" s="30">
        <v>77.133612828554831</v>
      </c>
      <c r="AX57" s="30">
        <v>2.9111282781658456</v>
      </c>
      <c r="AY57" s="30">
        <v>1.3876068026176283E-2</v>
      </c>
      <c r="AZ57" s="30">
        <v>10.434212415913089</v>
      </c>
      <c r="BA57" s="30">
        <v>31.085962868964593</v>
      </c>
      <c r="BB57" s="30">
        <v>4.1081609978667091</v>
      </c>
      <c r="BC57" s="30">
        <v>19.092884960873938</v>
      </c>
      <c r="BD57" s="30">
        <v>3.3941168880871202</v>
      </c>
      <c r="BE57" s="30">
        <v>0.95880202186475416</v>
      </c>
      <c r="BF57" s="30">
        <v>2.6768400208547063</v>
      </c>
      <c r="BG57" s="30">
        <v>0.24687815272625774</v>
      </c>
      <c r="BH57" s="30">
        <v>0.97585027260443902</v>
      </c>
      <c r="BI57" s="30">
        <v>0.14325668489914528</v>
      </c>
      <c r="BJ57" s="30">
        <v>0.25353104864179143</v>
      </c>
      <c r="BK57" s="30">
        <v>4.214691201323461E-2</v>
      </c>
      <c r="BL57" s="30">
        <v>0.17782484710413449</v>
      </c>
      <c r="BM57" s="30">
        <v>2.7875782467172833E-2</v>
      </c>
      <c r="BN57" s="30" t="s">
        <v>258</v>
      </c>
      <c r="BO57" s="30">
        <v>0.16008806061885789</v>
      </c>
      <c r="BP57" s="30">
        <v>0.15762782273759451</v>
      </c>
      <c r="BQ57" s="31">
        <v>3.7416577356760024E-2</v>
      </c>
      <c r="BR57">
        <v>0.60007477228731809</v>
      </c>
      <c r="BS57">
        <v>1.8972511261271058E-2</v>
      </c>
      <c r="BT57">
        <v>0.2040344606423819</v>
      </c>
      <c r="BU57">
        <v>70.006427637143389</v>
      </c>
      <c r="BV57">
        <v>117.22854081055576</v>
      </c>
      <c r="BW57">
        <v>8.9519497266534369</v>
      </c>
      <c r="BX57">
        <v>85.733743193109319</v>
      </c>
      <c r="BY57">
        <v>118.6167890424318</v>
      </c>
      <c r="BZ57">
        <v>51.125173823894166</v>
      </c>
      <c r="CA57">
        <v>25.53323857119285</v>
      </c>
      <c r="CB57">
        <v>0.40970096213073443</v>
      </c>
      <c r="CC57">
        <v>0.59847947768271603</v>
      </c>
      <c r="CD57">
        <v>3.6871786718277217</v>
      </c>
      <c r="CE57">
        <v>3.2297494929346136</v>
      </c>
      <c r="CF57">
        <v>7.8856493893514935E-3</v>
      </c>
      <c r="CG57">
        <v>1.1069895274591341E-2</v>
      </c>
      <c r="CH57">
        <v>9.1717960598873705E-3</v>
      </c>
      <c r="CI57">
        <v>6.3779205866854203E-3</v>
      </c>
      <c r="CJ57">
        <v>5.1740912469080951E-3</v>
      </c>
      <c r="CK57">
        <v>4.0824993950239731E-2</v>
      </c>
      <c r="CL57">
        <v>3.8399192761557815E-2</v>
      </c>
      <c r="CM57">
        <v>2.0319969914540478E-2</v>
      </c>
      <c r="CN57">
        <v>7.0227560690478946E-2</v>
      </c>
      <c r="CO57">
        <v>8.4739273821598723E-3</v>
      </c>
      <c r="CP57">
        <v>3.6740449858313116E-2</v>
      </c>
      <c r="CQ57">
        <v>9.0108484350848918E-3</v>
      </c>
      <c r="CR57">
        <v>6.365228914450894E-3</v>
      </c>
      <c r="CS57">
        <v>9.6928423872522946E-3</v>
      </c>
      <c r="CT57">
        <v>4.2374924826699613E-2</v>
      </c>
      <c r="CU57">
        <v>9.941128686499769E-3</v>
      </c>
      <c r="CV57">
        <v>4.032049343810893E-2</v>
      </c>
      <c r="CW57">
        <v>5.7966729867872822E-3</v>
      </c>
      <c r="CX57">
        <v>1.4343624991762565E-2</v>
      </c>
      <c r="CY57">
        <v>1.8194569369120707E-2</v>
      </c>
    </row>
    <row r="58" spans="1:103" x14ac:dyDescent="0.25">
      <c r="A58" s="37" t="s">
        <v>255</v>
      </c>
      <c r="B58">
        <v>836.26436693486335</v>
      </c>
      <c r="C58">
        <v>62.11766308507562</v>
      </c>
      <c r="D58" t="s">
        <v>256</v>
      </c>
      <c r="E58" t="s">
        <v>257</v>
      </c>
      <c r="F58">
        <v>390.11313700501</v>
      </c>
      <c r="G58">
        <v>213406.3460829668</v>
      </c>
      <c r="H58">
        <v>94.275223494352915</v>
      </c>
      <c r="I58">
        <v>319.90950993828386</v>
      </c>
      <c r="J58">
        <v>392366.61911554926</v>
      </c>
      <c r="K58">
        <v>384312.50816346699</v>
      </c>
      <c r="L58">
        <v>11.440949727042417</v>
      </c>
      <c r="M58">
        <v>89.468711923359464</v>
      </c>
      <c r="N58">
        <v>94.69571976913258</v>
      </c>
      <c r="O58">
        <v>5197.3905668272992</v>
      </c>
      <c r="P58">
        <v>191.10939904073646</v>
      </c>
      <c r="Q58">
        <v>7.8350452060007944E-2</v>
      </c>
      <c r="R58">
        <v>727.34006034947015</v>
      </c>
      <c r="S58">
        <v>2365.604038543162</v>
      </c>
      <c r="T58">
        <v>328.65450288878623</v>
      </c>
      <c r="U58">
        <v>1514.4102489832164</v>
      </c>
      <c r="V58">
        <v>249.17497511379204</v>
      </c>
      <c r="W58">
        <v>62.792569535688415</v>
      </c>
      <c r="X58">
        <v>158.94818757215126</v>
      </c>
      <c r="Y58">
        <v>15.160557077072545</v>
      </c>
      <c r="Z58">
        <v>61.582868546617981</v>
      </c>
      <c r="AA58">
        <v>7.954637696131778</v>
      </c>
      <c r="AB58">
        <v>15.601790043798193</v>
      </c>
      <c r="AC58">
        <v>1.4066870493751225</v>
      </c>
      <c r="AD58">
        <v>6.4089344830088431</v>
      </c>
      <c r="AE58">
        <v>0.69269455488623666</v>
      </c>
      <c r="AF58" t="s">
        <v>258</v>
      </c>
      <c r="AG58">
        <v>7.0167094452850138</v>
      </c>
      <c r="AH58">
        <v>7.0040062769103333</v>
      </c>
      <c r="AI58">
        <v>0.70553460807831159</v>
      </c>
      <c r="AJ58" s="29">
        <v>8.9755889859541007</v>
      </c>
      <c r="AK58" s="30">
        <v>0.37211535398526485</v>
      </c>
      <c r="AL58" s="30" t="s">
        <v>261</v>
      </c>
      <c r="AM58" s="30" t="s">
        <v>262</v>
      </c>
      <c r="AN58" s="30">
        <v>25.813051838961449</v>
      </c>
      <c r="AO58" s="30">
        <v>1867.4980929838325</v>
      </c>
      <c r="AP58" s="30">
        <v>17.154225017913856</v>
      </c>
      <c r="AQ58" s="30">
        <v>24.987089973560529</v>
      </c>
      <c r="AR58" s="30">
        <v>3482.4551527445687</v>
      </c>
      <c r="AS58" s="30">
        <v>3860.1790944800082</v>
      </c>
      <c r="AT58" s="30">
        <v>0.36030334351487725</v>
      </c>
      <c r="AU58" s="30">
        <v>0.63009969236705021</v>
      </c>
      <c r="AV58" s="30">
        <v>2.1887215802358568</v>
      </c>
      <c r="AW58" s="30">
        <v>47.355890880852492</v>
      </c>
      <c r="AX58" s="30">
        <v>1.6632755701536117</v>
      </c>
      <c r="AY58" s="30">
        <v>7.2396090830290413E-3</v>
      </c>
      <c r="AZ58" s="30">
        <v>6.3875726469434158</v>
      </c>
      <c r="BA58" s="30">
        <v>22.496352918769787</v>
      </c>
      <c r="BB58" s="30">
        <v>3.1354678660526791</v>
      </c>
      <c r="BC58" s="30">
        <v>13.146819839801799</v>
      </c>
      <c r="BD58" s="30">
        <v>2.2210904772943119</v>
      </c>
      <c r="BE58" s="30">
        <v>0.59956479516412653</v>
      </c>
      <c r="BF58" s="30">
        <v>1.3394249125673978</v>
      </c>
      <c r="BG58" s="30">
        <v>0.14734672570647775</v>
      </c>
      <c r="BH58" s="30">
        <v>0.59658815065635307</v>
      </c>
      <c r="BI58" s="30">
        <v>8.7042200253527033E-2</v>
      </c>
      <c r="BJ58" s="30">
        <v>0.20540754440573972</v>
      </c>
      <c r="BK58" s="30">
        <v>2.1156795271601921E-2</v>
      </c>
      <c r="BL58" s="30">
        <v>0.11861010916087819</v>
      </c>
      <c r="BM58" s="30">
        <v>1.6893191444683726E-2</v>
      </c>
      <c r="BN58" s="30">
        <v>4.2966264586276918E-3</v>
      </c>
      <c r="BO58" s="30">
        <v>9.859607962909353E-2</v>
      </c>
      <c r="BP58" s="30">
        <v>9.7504672412744436E-2</v>
      </c>
      <c r="BQ58" s="31">
        <v>2.3463105128778687E-2</v>
      </c>
      <c r="BR58">
        <v>0.25337453723033132</v>
      </c>
      <c r="BS58">
        <v>8.9206307841504691E-3</v>
      </c>
      <c r="BT58">
        <v>8.8692078916674605E-2</v>
      </c>
      <c r="BU58">
        <v>29.698582402058424</v>
      </c>
      <c r="BV58">
        <v>49.466389493670384</v>
      </c>
      <c r="BW58">
        <v>3.7816360417739467</v>
      </c>
      <c r="BX58">
        <v>36.457152345802044</v>
      </c>
      <c r="BY58">
        <v>50.342852465004754</v>
      </c>
      <c r="BZ58">
        <v>21.610019463120686</v>
      </c>
      <c r="CA58">
        <v>10.691773783549221</v>
      </c>
      <c r="CB58">
        <v>0.19025805304128049</v>
      </c>
      <c r="CC58">
        <v>0.25280564328327593</v>
      </c>
      <c r="CD58">
        <v>1.5610734943126972</v>
      </c>
      <c r="CE58">
        <v>1.3844632467574249</v>
      </c>
      <c r="CF58">
        <v>3.3135419398663962E-3</v>
      </c>
      <c r="CG58">
        <v>4.6712959188453902E-3</v>
      </c>
      <c r="CH58">
        <v>3.8543605219620997E-3</v>
      </c>
      <c r="CI58">
        <v>7.2778613333148471E-3</v>
      </c>
      <c r="CJ58">
        <v>4.253847300139342E-3</v>
      </c>
      <c r="CK58">
        <v>2.236403652786308E-2</v>
      </c>
      <c r="CL58">
        <v>2.0598301502880282E-2</v>
      </c>
      <c r="CM58">
        <v>5.5613226452159645E-3</v>
      </c>
      <c r="CN58">
        <v>2.4101166515671534E-2</v>
      </c>
      <c r="CO58">
        <v>3.562349459912345E-3</v>
      </c>
      <c r="CP58">
        <v>1.7275632553346316E-2</v>
      </c>
      <c r="CQ58">
        <v>4.6324673886017067E-3</v>
      </c>
      <c r="CR58">
        <v>7.9589935342069765E-3</v>
      </c>
      <c r="CS58">
        <v>2.4615954853604333E-3</v>
      </c>
      <c r="CT58">
        <v>1.5311465993947762E-2</v>
      </c>
      <c r="CU58">
        <v>4.1794278632111765E-3</v>
      </c>
      <c r="CV58">
        <v>3.5449203166373704E-3</v>
      </c>
      <c r="CW58">
        <v>1.3109357213283223E-2</v>
      </c>
      <c r="CX58">
        <v>5.1840816906334446E-3</v>
      </c>
      <c r="CY58">
        <v>1.4628223054640583E-3</v>
      </c>
    </row>
    <row r="59" spans="1:103" x14ac:dyDescent="0.25">
      <c r="A59" s="37" t="s">
        <v>260</v>
      </c>
      <c r="B59">
        <v>826.28730563265424</v>
      </c>
      <c r="C59">
        <v>33.750753035044816</v>
      </c>
      <c r="D59" t="s">
        <v>261</v>
      </c>
      <c r="E59" t="s">
        <v>262</v>
      </c>
      <c r="F59">
        <v>339.11105814666786</v>
      </c>
      <c r="G59">
        <v>223271.604155195</v>
      </c>
      <c r="H59">
        <v>68.188543554435611</v>
      </c>
      <c r="I59">
        <v>263.7168149179173</v>
      </c>
      <c r="J59">
        <v>394296.29101283883</v>
      </c>
      <c r="K59">
        <v>387341.74481573707</v>
      </c>
      <c r="L59">
        <v>12.379104513412594</v>
      </c>
      <c r="M59">
        <v>65.90452016933844</v>
      </c>
      <c r="N59">
        <v>56.527917499520505</v>
      </c>
      <c r="O59">
        <v>5292.679787579822</v>
      </c>
      <c r="P59">
        <v>183.9367428888456</v>
      </c>
      <c r="Q59">
        <v>6.2577539011924574E-2</v>
      </c>
      <c r="R59">
        <v>740.40636055148525</v>
      </c>
      <c r="S59">
        <v>2339.0958404247463</v>
      </c>
      <c r="T59">
        <v>321.02587703009698</v>
      </c>
      <c r="U59">
        <v>1433.1240934432928</v>
      </c>
      <c r="V59">
        <v>232.60742148276944</v>
      </c>
      <c r="W59">
        <v>60.323214011850233</v>
      </c>
      <c r="X59">
        <v>153.79828554880794</v>
      </c>
      <c r="Y59">
        <v>14.755935560086172</v>
      </c>
      <c r="Z59">
        <v>61.551886282077618</v>
      </c>
      <c r="AA59">
        <v>8.0126416838472956</v>
      </c>
      <c r="AB59">
        <v>15.337834395050153</v>
      </c>
      <c r="AC59">
        <v>1.317409249557052</v>
      </c>
      <c r="AD59">
        <v>5.979968312149567</v>
      </c>
      <c r="AE59">
        <v>0.6335926752326595</v>
      </c>
      <c r="AF59">
        <v>1.5697064132711599E-2</v>
      </c>
      <c r="AG59">
        <v>6.5448554469881373</v>
      </c>
      <c r="AH59">
        <v>5.5038703970175762</v>
      </c>
      <c r="AI59">
        <v>0.64723458155656099</v>
      </c>
      <c r="AJ59" s="29">
        <v>27.24149042417606</v>
      </c>
      <c r="AK59" s="30">
        <v>27.521802449435217</v>
      </c>
      <c r="AL59" s="30">
        <v>4.1943457266339378E-2</v>
      </c>
      <c r="AM59" s="30" t="s">
        <v>265</v>
      </c>
      <c r="AN59" s="30">
        <v>25.62611653600964</v>
      </c>
      <c r="AO59" s="30">
        <v>3673.9718595840245</v>
      </c>
      <c r="AP59" s="30">
        <v>16.550407914930268</v>
      </c>
      <c r="AQ59" s="30">
        <v>22.972076806809365</v>
      </c>
      <c r="AR59" s="30">
        <v>6622.9301045437178</v>
      </c>
      <c r="AS59" s="30">
        <v>8234.284879973171</v>
      </c>
      <c r="AT59" s="30">
        <v>0.51426840972277665</v>
      </c>
      <c r="AU59" s="30">
        <v>3.9070244012015758</v>
      </c>
      <c r="AV59" s="30">
        <v>12.323099195546549</v>
      </c>
      <c r="AW59" s="30">
        <v>97.056351900539056</v>
      </c>
      <c r="AX59" s="30">
        <v>1.566178659385725</v>
      </c>
      <c r="AY59" s="30">
        <v>0.14072567401985409</v>
      </c>
      <c r="AZ59" s="30">
        <v>10.129357006018763</v>
      </c>
      <c r="BA59" s="30">
        <v>33.767377987546908</v>
      </c>
      <c r="BB59" s="30">
        <v>4.823591274313058</v>
      </c>
      <c r="BC59" s="30">
        <v>21.696734368813292</v>
      </c>
      <c r="BD59" s="30">
        <v>2.9388862211177522</v>
      </c>
      <c r="BE59" s="30">
        <v>0.6107338142107378</v>
      </c>
      <c r="BF59" s="30">
        <v>1.4399629155177545</v>
      </c>
      <c r="BG59" s="30">
        <v>0.12381207881321993</v>
      </c>
      <c r="BH59" s="30">
        <v>0.52612271614505079</v>
      </c>
      <c r="BI59" s="30">
        <v>8.5477705851841376E-2</v>
      </c>
      <c r="BJ59" s="30">
        <v>0.18322768864643021</v>
      </c>
      <c r="BK59" s="30">
        <v>2.3668239847313765E-2</v>
      </c>
      <c r="BL59" s="30">
        <v>0.10028081825489314</v>
      </c>
      <c r="BM59" s="30">
        <v>1.3559009891811167E-2</v>
      </c>
      <c r="BN59" s="30" t="s">
        <v>266</v>
      </c>
      <c r="BO59" s="30">
        <v>0.18994232828542729</v>
      </c>
      <c r="BP59" s="30">
        <v>0.24485098851170825</v>
      </c>
      <c r="BQ59" s="31">
        <v>7.4018157833131065E-2</v>
      </c>
      <c r="BR59">
        <v>0.2387964849927538</v>
      </c>
      <c r="BS59">
        <v>1.2901331907435219E-2</v>
      </c>
      <c r="BT59">
        <v>8.4473256293178839E-2</v>
      </c>
      <c r="BU59">
        <v>28.023111120355821</v>
      </c>
      <c r="BV59">
        <v>46.595866343458653</v>
      </c>
      <c r="BW59">
        <v>3.594621483847833</v>
      </c>
      <c r="BX59">
        <v>34.003037084698853</v>
      </c>
      <c r="BY59">
        <v>47.231997000822162</v>
      </c>
      <c r="BZ59">
        <v>20.97191869738516</v>
      </c>
      <c r="CA59">
        <v>10.091943778538781</v>
      </c>
      <c r="CB59">
        <v>0.19121353518274387</v>
      </c>
      <c r="CC59">
        <v>0.23944204054856943</v>
      </c>
      <c r="CD59">
        <v>1.4713394791534602</v>
      </c>
      <c r="CE59">
        <v>1.3023006016960454</v>
      </c>
      <c r="CF59">
        <v>2.133302080298014E-3</v>
      </c>
      <c r="CG59">
        <v>4.4469122217304351E-3</v>
      </c>
      <c r="CH59">
        <v>5.1464442097128521E-3</v>
      </c>
      <c r="CI59">
        <v>5.3154590373987263E-3</v>
      </c>
      <c r="CJ59">
        <v>3.7569999003728423E-3</v>
      </c>
      <c r="CK59">
        <v>1.9027493849829092E-2</v>
      </c>
      <c r="CL59">
        <v>1.5434840707894654E-2</v>
      </c>
      <c r="CM59">
        <v>4.167440831856088E-3</v>
      </c>
      <c r="CN59">
        <v>1.9716737257130669E-2</v>
      </c>
      <c r="CO59">
        <v>2.9146081682225374E-3</v>
      </c>
      <c r="CP59">
        <v>1.2637423583591101E-2</v>
      </c>
      <c r="CQ59">
        <v>8.4811782834978645E-4</v>
      </c>
      <c r="CR59">
        <v>9.6287455501320972E-3</v>
      </c>
      <c r="CS59">
        <v>3.4641299931503487E-3</v>
      </c>
      <c r="CT59">
        <v>1.1475666778397923E-2</v>
      </c>
      <c r="CU59">
        <v>9.3573160399825015E-4</v>
      </c>
      <c r="CV59">
        <v>1.2387873873002241E-2</v>
      </c>
      <c r="CW59">
        <v>1.0205952377336567E-2</v>
      </c>
      <c r="CX59">
        <v>3.8863167778282384E-3</v>
      </c>
      <c r="CY59">
        <v>6.6531516969659116E-3</v>
      </c>
    </row>
    <row r="60" spans="1:103" x14ac:dyDescent="0.25">
      <c r="A60" s="35" t="s">
        <v>264</v>
      </c>
      <c r="B60" s="35">
        <v>1288.0593618476885</v>
      </c>
      <c r="C60" s="35">
        <v>1080.542294275032</v>
      </c>
      <c r="D60" s="35">
        <v>0.1401532302818565</v>
      </c>
      <c r="E60" s="35" t="s">
        <v>265</v>
      </c>
      <c r="F60" s="35">
        <v>211.01315737014659</v>
      </c>
      <c r="G60" s="35">
        <v>189412.33996981248</v>
      </c>
      <c r="H60" s="35">
        <v>129.99926296453657</v>
      </c>
      <c r="I60" s="35">
        <v>325.75276320291493</v>
      </c>
      <c r="J60" s="35">
        <v>400514.12268188305</v>
      </c>
      <c r="K60" s="35">
        <v>413743.96705112542</v>
      </c>
      <c r="L60" s="35">
        <v>13.049472902194401</v>
      </c>
      <c r="M60" s="35">
        <v>160.36091505637091</v>
      </c>
      <c r="N60" s="35">
        <v>575.57768257942348</v>
      </c>
      <c r="O60" s="35">
        <v>4799.8749247126207</v>
      </c>
      <c r="P60" s="35">
        <v>86.357262277004438</v>
      </c>
      <c r="Q60" s="35">
        <v>2.5464299894695475</v>
      </c>
      <c r="R60" s="35">
        <v>592.12828269240447</v>
      </c>
      <c r="S60" s="35">
        <v>1693.095166602109</v>
      </c>
      <c r="T60" s="35">
        <v>213.46394031895261</v>
      </c>
      <c r="U60" s="35">
        <v>866.4802377028501</v>
      </c>
      <c r="V60" s="35">
        <v>125.15156745954305</v>
      </c>
      <c r="W60" s="35">
        <v>29.485615139585956</v>
      </c>
      <c r="X60" s="35">
        <v>71.243410457996092</v>
      </c>
      <c r="Y60" s="35">
        <v>6.6802190983499035</v>
      </c>
      <c r="Z60" s="35">
        <v>29.112971363327507</v>
      </c>
      <c r="AA60" s="35">
        <v>4.0214591232782713</v>
      </c>
      <c r="AB60" s="35">
        <v>8.0306517692556714</v>
      </c>
      <c r="AC60" s="35">
        <v>0.72671241372465456</v>
      </c>
      <c r="AD60" s="35">
        <v>3.3956129226965337</v>
      </c>
      <c r="AE60" s="35">
        <v>0.36532981757318017</v>
      </c>
      <c r="AF60" s="35" t="s">
        <v>266</v>
      </c>
      <c r="AG60" s="35">
        <v>7.9219985997739819</v>
      </c>
      <c r="AH60" s="35">
        <v>14.153338281233562</v>
      </c>
      <c r="AI60" s="35">
        <v>2.9862021342357341</v>
      </c>
      <c r="AJ60" s="29">
        <v>14.048634693089493</v>
      </c>
      <c r="AK60" s="30">
        <v>34.134389307873882</v>
      </c>
      <c r="AL60" s="30" t="s">
        <v>269</v>
      </c>
      <c r="AM60" s="30" t="s">
        <v>270</v>
      </c>
      <c r="AN60" s="30">
        <v>109.49485173153245</v>
      </c>
      <c r="AO60" s="30">
        <v>3497.6524116013916</v>
      </c>
      <c r="AP60" s="30" t="s">
        <v>271</v>
      </c>
      <c r="AQ60" s="30">
        <v>115.8766599065833</v>
      </c>
      <c r="AR60" s="30">
        <v>6845.9307396796885</v>
      </c>
      <c r="AS60" s="30">
        <v>6944.8483421655692</v>
      </c>
      <c r="AT60" s="30">
        <v>0.79522981607486753</v>
      </c>
      <c r="AU60" s="30">
        <v>1.4175260138528381</v>
      </c>
      <c r="AV60" s="30">
        <v>8.7074264686002252</v>
      </c>
      <c r="AW60" s="30">
        <v>80.272105171954422</v>
      </c>
      <c r="AX60" s="30">
        <v>3.0924848945848207</v>
      </c>
      <c r="AY60" s="30">
        <v>3.5940778602237065E-2</v>
      </c>
      <c r="AZ60" s="30">
        <v>12.067044538849816</v>
      </c>
      <c r="BA60" s="30">
        <v>38.727572012538253</v>
      </c>
      <c r="BB60" s="30">
        <v>5.6137274196573133</v>
      </c>
      <c r="BC60" s="30">
        <v>24.14372326847705</v>
      </c>
      <c r="BD60" s="30">
        <v>4.2674041187753957</v>
      </c>
      <c r="BE60" s="30">
        <v>1.0632465681365781</v>
      </c>
      <c r="BF60" s="30">
        <v>2.7809282708919385</v>
      </c>
      <c r="BG60" s="30">
        <v>0.31485493379419355</v>
      </c>
      <c r="BH60" s="30">
        <v>1.2074652352869415</v>
      </c>
      <c r="BI60" s="30">
        <v>0.16562604232948611</v>
      </c>
      <c r="BJ60" s="30">
        <v>0.37327638242482175</v>
      </c>
      <c r="BK60" s="30">
        <v>5.1300852568177922E-2</v>
      </c>
      <c r="BL60" s="30">
        <v>0.25542062613339028</v>
      </c>
      <c r="BM60" s="30">
        <v>4.1321994678908042E-2</v>
      </c>
      <c r="BN60" s="30" t="s">
        <v>272</v>
      </c>
      <c r="BO60" s="30">
        <v>0.24568913004413984</v>
      </c>
      <c r="BP60" s="30">
        <v>0.18820702581594925</v>
      </c>
      <c r="BQ60" s="31">
        <v>8.1088164320047826E-2</v>
      </c>
      <c r="BR60">
        <v>1.2765409381500845</v>
      </c>
      <c r="BS60">
        <v>5.9745452168189911E-2</v>
      </c>
      <c r="BT60">
        <v>0.44618820860921715</v>
      </c>
      <c r="BU60">
        <v>148.38417030218844</v>
      </c>
      <c r="BV60">
        <v>246.80695211702169</v>
      </c>
      <c r="BW60">
        <v>18.877894973323937</v>
      </c>
      <c r="BX60">
        <v>179.5002550513677</v>
      </c>
      <c r="BY60">
        <v>251.22820370314426</v>
      </c>
      <c r="BZ60">
        <v>116.10956671404453</v>
      </c>
      <c r="CA60">
        <v>54.029462253431426</v>
      </c>
      <c r="CB60">
        <v>0.93799976352460379</v>
      </c>
      <c r="CC60">
        <v>1.2643704147882644</v>
      </c>
      <c r="CD60">
        <v>7.7755324340041403</v>
      </c>
      <c r="CE60">
        <v>6.8478429058323256</v>
      </c>
      <c r="CF60">
        <v>2.1988326280198395E-2</v>
      </c>
      <c r="CG60">
        <v>2.3443106792664418E-2</v>
      </c>
      <c r="CH60">
        <v>1.3084690898297103E-2</v>
      </c>
      <c r="CI60">
        <v>2.0037277728451632E-2</v>
      </c>
      <c r="CJ60">
        <v>1.3962630505220619E-2</v>
      </c>
      <c r="CK60">
        <v>0.12323361420492088</v>
      </c>
      <c r="CL60">
        <v>8.1402080120422354E-2</v>
      </c>
      <c r="CM60">
        <v>3.6464664043362377E-2</v>
      </c>
      <c r="CN60">
        <v>0.12135775065669258</v>
      </c>
      <c r="CO60">
        <v>1.5407122248515672E-2</v>
      </c>
      <c r="CP60">
        <v>8.706419923967236E-2</v>
      </c>
      <c r="CQ60">
        <v>4.3895501170280798E-3</v>
      </c>
      <c r="CR60">
        <v>5.9275992243318983E-2</v>
      </c>
      <c r="CS60">
        <v>1.236671087295825E-2</v>
      </c>
      <c r="CT60">
        <v>0.10043240462584457</v>
      </c>
      <c r="CU60">
        <v>2.3561216757513666E-2</v>
      </c>
      <c r="CV60">
        <v>6.5485337542292438E-2</v>
      </c>
      <c r="CW60">
        <v>6.6138652828186137E-2</v>
      </c>
      <c r="CX60">
        <v>3.0401899540534658E-2</v>
      </c>
      <c r="CY60">
        <v>2.7053359423538051E-2</v>
      </c>
    </row>
    <row r="61" spans="1:103" x14ac:dyDescent="0.25">
      <c r="A61" s="35" t="s">
        <v>268</v>
      </c>
      <c r="B61" s="35">
        <v>906.67214612958401</v>
      </c>
      <c r="C61" s="35">
        <v>291.80408564279139</v>
      </c>
      <c r="D61" s="35" t="s">
        <v>269</v>
      </c>
      <c r="E61" s="35" t="s">
        <v>270</v>
      </c>
      <c r="F61" s="35">
        <v>475.11085618235285</v>
      </c>
      <c r="G61" s="35">
        <v>216637.62497363836</v>
      </c>
      <c r="H61" s="35" t="s">
        <v>271</v>
      </c>
      <c r="I61" s="35">
        <v>338.72318570818339</v>
      </c>
      <c r="J61" s="35">
        <v>399084.73609129817</v>
      </c>
      <c r="K61" s="35">
        <v>389205.12478072406</v>
      </c>
      <c r="L61" s="35">
        <v>11.283269445973419</v>
      </c>
      <c r="M61" s="35">
        <v>92.940192890798372</v>
      </c>
      <c r="N61" s="35">
        <v>134.92722361812017</v>
      </c>
      <c r="O61" s="35">
        <v>5184.8714922495346</v>
      </c>
      <c r="P61" s="35">
        <v>176.01871203693477</v>
      </c>
      <c r="Q61" s="35">
        <v>0.25615341836928313</v>
      </c>
      <c r="R61" s="35">
        <v>717.70943701847148</v>
      </c>
      <c r="S61" s="35">
        <v>2226.2390796105151</v>
      </c>
      <c r="T61" s="35">
        <v>313.11524225794921</v>
      </c>
      <c r="U61" s="35">
        <v>1401.281601370775</v>
      </c>
      <c r="V61" s="35">
        <v>223.94925050656431</v>
      </c>
      <c r="W61" s="35">
        <v>54.855063645659122</v>
      </c>
      <c r="X61" s="35">
        <v>145.15220454475516</v>
      </c>
      <c r="Y61" s="35">
        <v>14.13787629309515</v>
      </c>
      <c r="Z61" s="35">
        <v>59.277646831782803</v>
      </c>
      <c r="AA61" s="35">
        <v>7.5979012912713157</v>
      </c>
      <c r="AB61" s="35">
        <v>14.897961987898027</v>
      </c>
      <c r="AC61" s="35">
        <v>1.271179760609205</v>
      </c>
      <c r="AD61" s="35">
        <v>5.8227761897547339</v>
      </c>
      <c r="AE61" s="35">
        <v>0.62609706157246914</v>
      </c>
      <c r="AF61" s="35" t="s">
        <v>272</v>
      </c>
      <c r="AG61" s="35">
        <v>7.5324312532442184</v>
      </c>
      <c r="AH61" s="35">
        <v>8.2966463107669419</v>
      </c>
      <c r="AI61" s="35">
        <v>1.4700095879142083</v>
      </c>
      <c r="AJ61" s="29">
        <v>11.91417245610994</v>
      </c>
      <c r="AK61" s="30">
        <v>4.6100538861481297</v>
      </c>
      <c r="AL61" s="30" t="s">
        <v>276</v>
      </c>
      <c r="AM61" s="30" t="s">
        <v>277</v>
      </c>
      <c r="AN61" s="30">
        <v>41.852950053814396</v>
      </c>
      <c r="AO61" s="30">
        <v>3414.3632455352808</v>
      </c>
      <c r="AP61" s="30">
        <v>25.131552230421786</v>
      </c>
      <c r="AQ61" s="30">
        <v>32.039932996705588</v>
      </c>
      <c r="AR61" s="30">
        <v>5462.8452801293743</v>
      </c>
      <c r="AS61" s="30">
        <v>5738.939162529261</v>
      </c>
      <c r="AT61" s="30">
        <v>0.39669861797297029</v>
      </c>
      <c r="AU61" s="30">
        <v>2.543974431910569</v>
      </c>
      <c r="AV61" s="30">
        <v>7.54852212492876</v>
      </c>
      <c r="AW61" s="30">
        <v>92.649247471393551</v>
      </c>
      <c r="AX61" s="30">
        <v>1.0287562179079539</v>
      </c>
      <c r="AY61" s="30">
        <v>2.6360889876785112E-2</v>
      </c>
      <c r="AZ61" s="30">
        <v>5.411381688270831</v>
      </c>
      <c r="BA61" s="30">
        <v>16.928956272124768</v>
      </c>
      <c r="BB61" s="30">
        <v>2.3995352106150278</v>
      </c>
      <c r="BC61" s="30">
        <v>11.718934934289495</v>
      </c>
      <c r="BD61" s="30">
        <v>1.7670390839917181</v>
      </c>
      <c r="BE61" s="30">
        <v>0.44916067014984967</v>
      </c>
      <c r="BF61" s="30">
        <v>1.0412270628475355</v>
      </c>
      <c r="BG61" s="30">
        <v>9.95595360556535E-2</v>
      </c>
      <c r="BH61" s="30">
        <v>0.37820912775532611</v>
      </c>
      <c r="BI61" s="30">
        <v>4.9480025914461739E-2</v>
      </c>
      <c r="BJ61" s="30">
        <v>0.11307431383415793</v>
      </c>
      <c r="BK61" s="30">
        <v>1.998877255062953E-2</v>
      </c>
      <c r="BL61" s="30">
        <v>8.4257920139888129E-2</v>
      </c>
      <c r="BM61" s="30">
        <v>1.2184311199783261E-2</v>
      </c>
      <c r="BN61" s="30" t="s">
        <v>278</v>
      </c>
      <c r="BO61" s="30">
        <v>0.16686776569463518</v>
      </c>
      <c r="BP61" s="30">
        <v>0.11330862060736735</v>
      </c>
      <c r="BQ61" s="31">
        <v>3.0020925351495552E-2</v>
      </c>
      <c r="BR61">
        <v>0.38553679587890027</v>
      </c>
      <c r="BS61">
        <v>1.0123609836028672E-2</v>
      </c>
      <c r="BT61">
        <v>0.12230878392762846</v>
      </c>
      <c r="BU61">
        <v>41.271591079500567</v>
      </c>
      <c r="BV61">
        <v>70.533104592594057</v>
      </c>
      <c r="BW61">
        <v>5.3393994041953201</v>
      </c>
      <c r="BX61">
        <v>49.024913539556344</v>
      </c>
      <c r="BY61">
        <v>63.165076965485184</v>
      </c>
      <c r="BZ61">
        <v>28.991373812689766</v>
      </c>
      <c r="CA61">
        <v>13.380750271536265</v>
      </c>
      <c r="CB61">
        <v>0.265085031036846</v>
      </c>
      <c r="CC61">
        <v>0.39464350509691154</v>
      </c>
      <c r="CD61">
        <v>2.4379833777842017</v>
      </c>
      <c r="CE61">
        <v>1.9574477577714788</v>
      </c>
      <c r="CF61">
        <v>2.7713006427894072E-3</v>
      </c>
      <c r="CG61">
        <v>7.5272944071644284E-3</v>
      </c>
      <c r="CH61">
        <v>1.0859042328966407E-3</v>
      </c>
      <c r="CI61">
        <v>4.1030818955379248E-3</v>
      </c>
      <c r="CJ61">
        <v>3.9791892254728498E-3</v>
      </c>
      <c r="CK61">
        <v>5.7624497314688215E-3</v>
      </c>
      <c r="CL61">
        <v>3.2478598353981175E-2</v>
      </c>
      <c r="CM61">
        <v>8.9260467114302185E-3</v>
      </c>
      <c r="CN61">
        <v>4.3796443696263815E-2</v>
      </c>
      <c r="CO61">
        <v>3.7173119600864956E-3</v>
      </c>
      <c r="CP61">
        <v>1.2511334332715731E-2</v>
      </c>
      <c r="CQ61">
        <v>4.9884372932460352E-3</v>
      </c>
      <c r="CR61">
        <v>1.2362711260289722E-2</v>
      </c>
      <c r="CS61">
        <v>5.3471179181365774E-3</v>
      </c>
      <c r="CT61">
        <v>2.4349287070768343E-2</v>
      </c>
      <c r="CU61">
        <v>5.4252791993185927E-3</v>
      </c>
      <c r="CV61">
        <v>2.0478482432636735E-2</v>
      </c>
      <c r="CW61">
        <v>1.2364101499431958E-2</v>
      </c>
      <c r="CX61">
        <v>8.6314230806860421E-3</v>
      </c>
      <c r="CY61">
        <v>5.7064668772863108E-3</v>
      </c>
    </row>
    <row r="62" spans="1:103" x14ac:dyDescent="0.25">
      <c r="A62" s="37" t="s">
        <v>275</v>
      </c>
      <c r="B62">
        <v>1091.6360037962368</v>
      </c>
      <c r="C62">
        <v>159.36500956430393</v>
      </c>
      <c r="D62" t="s">
        <v>276</v>
      </c>
      <c r="E62" t="s">
        <v>277</v>
      </c>
      <c r="F62">
        <v>304.58812143462046</v>
      </c>
      <c r="G62">
        <v>218587.12164059607</v>
      </c>
      <c r="H62">
        <v>341.2554627484397</v>
      </c>
      <c r="I62">
        <v>224.92833607534774</v>
      </c>
      <c r="J62">
        <v>393295.72039942938</v>
      </c>
      <c r="K62">
        <v>392550.07055896788</v>
      </c>
      <c r="L62">
        <v>10.424468162698519</v>
      </c>
      <c r="M62">
        <v>118.59666272797264</v>
      </c>
      <c r="N62">
        <v>182.85586364541967</v>
      </c>
      <c r="O62">
        <v>5259.423981577168</v>
      </c>
      <c r="P62">
        <v>69.243012314280065</v>
      </c>
      <c r="Q62">
        <v>0.73835380537521866</v>
      </c>
      <c r="R62">
        <v>402.14724868889141</v>
      </c>
      <c r="S62">
        <v>1159.3991803590725</v>
      </c>
      <c r="T62">
        <v>154.45640243237102</v>
      </c>
      <c r="U62">
        <v>665.59389131661828</v>
      </c>
      <c r="V62">
        <v>98.77736622939527</v>
      </c>
      <c r="W62">
        <v>24.225478874126694</v>
      </c>
      <c r="X62">
        <v>60.985038381120575</v>
      </c>
      <c r="Y62">
        <v>5.5768428611473784</v>
      </c>
      <c r="Z62">
        <v>23.015631787306564</v>
      </c>
      <c r="AA62">
        <v>2.9355749851513591</v>
      </c>
      <c r="AB62">
        <v>6.1446909228095787</v>
      </c>
      <c r="AC62">
        <v>0.54671770009901188</v>
      </c>
      <c r="AD62">
        <v>2.5594830504021386</v>
      </c>
      <c r="AE62">
        <v>0.25066256494166028</v>
      </c>
      <c r="AF62" t="s">
        <v>278</v>
      </c>
      <c r="AG62">
        <v>7.6655470747545724</v>
      </c>
      <c r="AH62">
        <v>6.6292641424035548</v>
      </c>
      <c r="AI62">
        <v>1.0609102175738152</v>
      </c>
      <c r="AJ62" s="29">
        <v>14.215011740956477</v>
      </c>
      <c r="AK62" s="30">
        <v>6.8003706917466538</v>
      </c>
      <c r="AL62" s="30" t="s">
        <v>281</v>
      </c>
      <c r="AM62" s="30" t="s">
        <v>282</v>
      </c>
      <c r="AN62" s="30">
        <v>15.191929790761197</v>
      </c>
      <c r="AO62" s="30">
        <v>2630.7210973466567</v>
      </c>
      <c r="AP62" s="30">
        <v>11.710464014062673</v>
      </c>
      <c r="AQ62" s="30">
        <v>15.047008285934043</v>
      </c>
      <c r="AR62" s="30">
        <v>3958.338615754878</v>
      </c>
      <c r="AS62" s="30">
        <v>3890.3374420882546</v>
      </c>
      <c r="AT62" s="30">
        <v>0.23630285505017162</v>
      </c>
      <c r="AU62" s="30">
        <v>1.7062804421696121</v>
      </c>
      <c r="AV62" s="30">
        <v>4.4850085707185432</v>
      </c>
      <c r="AW62" s="30">
        <v>49.726188498302818</v>
      </c>
      <c r="AX62" s="30">
        <v>0.81930398696715767</v>
      </c>
      <c r="AY62" s="30">
        <v>2.6878719404422022E-2</v>
      </c>
      <c r="AZ62" s="30">
        <v>4.5051742322366133</v>
      </c>
      <c r="BA62" s="30">
        <v>12.45233648527501</v>
      </c>
      <c r="BB62" s="30">
        <v>1.7659778036387481</v>
      </c>
      <c r="BC62" s="30">
        <v>7.0096697275930628</v>
      </c>
      <c r="BD62" s="30">
        <v>1.063733722270445</v>
      </c>
      <c r="BE62" s="30">
        <v>0.25461551961203976</v>
      </c>
      <c r="BF62" s="30">
        <v>0.71967986294894881</v>
      </c>
      <c r="BG62" s="30">
        <v>7.2219281572829877E-2</v>
      </c>
      <c r="BH62" s="30">
        <v>0.2927850437642186</v>
      </c>
      <c r="BI62" s="30">
        <v>4.2664370543611822E-2</v>
      </c>
      <c r="BJ62" s="30">
        <v>8.2799440541281299E-2</v>
      </c>
      <c r="BK62" s="30">
        <v>1.0792224643719511E-2</v>
      </c>
      <c r="BL62" s="30">
        <v>5.6336365994911125E-2</v>
      </c>
      <c r="BM62" s="30">
        <v>6.8863945483496067E-3</v>
      </c>
      <c r="BN62" s="30">
        <v>1.8083600260730664E-3</v>
      </c>
      <c r="BO62" s="30">
        <v>1.4620636557106039</v>
      </c>
      <c r="BP62" s="30">
        <v>7.7888516226338717E-2</v>
      </c>
      <c r="BQ62" s="31">
        <v>2.9247576899894899E-2</v>
      </c>
      <c r="BR62">
        <v>0.15826550238504075</v>
      </c>
      <c r="BS62">
        <v>5.022808099003245E-3</v>
      </c>
      <c r="BT62">
        <v>5.0246877370373512E-2</v>
      </c>
      <c r="BU62">
        <v>17.362201157973647</v>
      </c>
      <c r="BV62">
        <v>29.677022389398935</v>
      </c>
      <c r="BW62">
        <v>2.224178105129357</v>
      </c>
      <c r="BX62">
        <v>20.744730391335931</v>
      </c>
      <c r="BY62">
        <v>26.257056528417124</v>
      </c>
      <c r="BZ62">
        <v>12.345650517828936</v>
      </c>
      <c r="CA62">
        <v>5.6262533635336114</v>
      </c>
      <c r="CB62">
        <v>9.8811736206579334E-2</v>
      </c>
      <c r="CC62">
        <v>0.16583288382869946</v>
      </c>
      <c r="CD62">
        <v>1.0154494812952191</v>
      </c>
      <c r="CE62">
        <v>0.82559931579210466</v>
      </c>
      <c r="CF62">
        <v>1.1674524108397978E-3</v>
      </c>
      <c r="CG62">
        <v>2.5010171567573848E-3</v>
      </c>
      <c r="CH62">
        <v>4.5589475127477924E-4</v>
      </c>
      <c r="CI62">
        <v>4.6856719630971238E-4</v>
      </c>
      <c r="CJ62">
        <v>3.9051057040981124E-4</v>
      </c>
      <c r="CK62">
        <v>2.4328137205435643E-3</v>
      </c>
      <c r="CL62">
        <v>2.8502137465099909E-3</v>
      </c>
      <c r="CM62">
        <v>2.9285987414411699E-3</v>
      </c>
      <c r="CN62">
        <v>1.5302544053030392E-2</v>
      </c>
      <c r="CO62">
        <v>1.2400599592753601E-3</v>
      </c>
      <c r="CP62">
        <v>1.815075682288678E-3</v>
      </c>
      <c r="CQ62">
        <v>1.6255428816638082E-3</v>
      </c>
      <c r="CR62">
        <v>8.038585327953705E-3</v>
      </c>
      <c r="CS62">
        <v>1.2524772644413682E-3</v>
      </c>
      <c r="CT62">
        <v>9.2336895473371858E-3</v>
      </c>
      <c r="CU62">
        <v>1.3882368669551519E-3</v>
      </c>
      <c r="CV62">
        <v>1.7905519502996305E-3</v>
      </c>
      <c r="CW62">
        <v>5.2826836697535779E-3</v>
      </c>
      <c r="CX62">
        <v>3.1163829907790265E-3</v>
      </c>
      <c r="CY62">
        <v>2.4424473352260127E-3</v>
      </c>
    </row>
    <row r="63" spans="1:103" x14ac:dyDescent="0.25">
      <c r="A63" s="37" t="s">
        <v>280</v>
      </c>
      <c r="B63">
        <v>1343.4328993750319</v>
      </c>
      <c r="C63">
        <v>258.79356266572211</v>
      </c>
      <c r="D63" t="s">
        <v>281</v>
      </c>
      <c r="E63" t="s">
        <v>282</v>
      </c>
      <c r="F63">
        <v>227.12752829932464</v>
      </c>
      <c r="G63">
        <v>234257.92744643652</v>
      </c>
      <c r="H63">
        <v>264.0013104100326</v>
      </c>
      <c r="I63">
        <v>227.04624385071918</v>
      </c>
      <c r="J63">
        <v>387935.52068473614</v>
      </c>
      <c r="K63">
        <v>383323.22754710383</v>
      </c>
      <c r="L63">
        <v>9.8340458148860268</v>
      </c>
      <c r="M63">
        <v>150.09646414547805</v>
      </c>
      <c r="N63">
        <v>295.31606678804752</v>
      </c>
      <c r="O63">
        <v>5190.5294173527436</v>
      </c>
      <c r="P63">
        <v>72.490061082214524</v>
      </c>
      <c r="Q63">
        <v>1.2061838189879948</v>
      </c>
      <c r="R63">
        <v>428.32916170848461</v>
      </c>
      <c r="S63">
        <v>1210.6676126953805</v>
      </c>
      <c r="T63">
        <v>155.96188846201119</v>
      </c>
      <c r="U63">
        <v>666.39522367552399</v>
      </c>
      <c r="V63">
        <v>99.707086824636818</v>
      </c>
      <c r="W63">
        <v>24.581424782765701</v>
      </c>
      <c r="X63">
        <v>63.161013783606599</v>
      </c>
      <c r="Y63">
        <v>5.8587553796033776</v>
      </c>
      <c r="Z63">
        <v>23.802178610523601</v>
      </c>
      <c r="AA63">
        <v>2.9735174957558543</v>
      </c>
      <c r="AB63">
        <v>5.8814513302946647</v>
      </c>
      <c r="AC63">
        <v>0.50752929655498691</v>
      </c>
      <c r="AD63">
        <v>2.4945137262231758</v>
      </c>
      <c r="AE63">
        <v>0.25375464069482101</v>
      </c>
      <c r="AF63">
        <v>5.285762214906657E-3</v>
      </c>
      <c r="AG63">
        <v>11.640553810565246</v>
      </c>
      <c r="AH63">
        <v>8.3038888963982984</v>
      </c>
      <c r="AI63">
        <v>1.067268977594739</v>
      </c>
      <c r="AJ63" s="29">
        <v>17.266271561531436</v>
      </c>
      <c r="AK63" s="30">
        <v>4.7803919372664607</v>
      </c>
      <c r="AL63" s="30" t="s">
        <v>285</v>
      </c>
      <c r="AM63" s="30">
        <v>39.287306581224364</v>
      </c>
      <c r="AN63" s="30">
        <v>20.636959527160403</v>
      </c>
      <c r="AO63" s="30">
        <v>2902.3270416790151</v>
      </c>
      <c r="AP63" s="30">
        <v>13.118492075067962</v>
      </c>
      <c r="AQ63" s="30">
        <v>14.336769776705253</v>
      </c>
      <c r="AR63" s="30">
        <v>4477.3255683299321</v>
      </c>
      <c r="AS63" s="30">
        <v>4418.1903775445235</v>
      </c>
      <c r="AT63" s="30">
        <v>0.31829848651872933</v>
      </c>
      <c r="AU63" s="30">
        <v>1.8279198815504147</v>
      </c>
      <c r="AV63" s="30">
        <v>4.4579400514538809</v>
      </c>
      <c r="AW63" s="30">
        <v>57.050548158157817</v>
      </c>
      <c r="AX63" s="30">
        <v>0.74227276545545395</v>
      </c>
      <c r="AY63" s="30">
        <v>3.2173816076162182E-2</v>
      </c>
      <c r="AZ63" s="30">
        <v>5.019988204007463</v>
      </c>
      <c r="BA63" s="30">
        <v>13.259750633143121</v>
      </c>
      <c r="BB63" s="30">
        <v>1.7841803664730598</v>
      </c>
      <c r="BC63" s="30">
        <v>7.2028322270605329</v>
      </c>
      <c r="BD63" s="30">
        <v>1.3899495257692231</v>
      </c>
      <c r="BE63" s="30">
        <v>0.28665325883504411</v>
      </c>
      <c r="BF63" s="30">
        <v>0.83146530519488215</v>
      </c>
      <c r="BG63" s="30">
        <v>7.745053012279568E-2</v>
      </c>
      <c r="BH63" s="30">
        <v>0.32469648711756782</v>
      </c>
      <c r="BI63" s="30">
        <v>4.2614461825425894E-2</v>
      </c>
      <c r="BJ63" s="30">
        <v>0.10782452578299015</v>
      </c>
      <c r="BK63" s="30">
        <v>1.2956904439848092E-2</v>
      </c>
      <c r="BL63" s="30">
        <v>6.9230129417085465E-2</v>
      </c>
      <c r="BM63" s="30">
        <v>1.2508361025365549E-2</v>
      </c>
      <c r="BN63" s="30">
        <v>5.1137694609759985E-3</v>
      </c>
      <c r="BO63" s="30">
        <v>0.10712996345211621</v>
      </c>
      <c r="BP63" s="30">
        <v>0.13488883658937117</v>
      </c>
      <c r="BQ63" s="31">
        <v>3.6500627726996207E-2</v>
      </c>
      <c r="BR63">
        <v>0.18636911090765576</v>
      </c>
      <c r="BS63">
        <v>7.9868175449612066E-3</v>
      </c>
      <c r="BT63">
        <v>6.050515567940444E-2</v>
      </c>
      <c r="BU63">
        <v>20.196406296465039</v>
      </c>
      <c r="BV63">
        <v>34.315894291200337</v>
      </c>
      <c r="BW63">
        <v>2.623700234511007</v>
      </c>
      <c r="BX63">
        <v>24.17350421228015</v>
      </c>
      <c r="BY63">
        <v>30.397227883416797</v>
      </c>
      <c r="BZ63">
        <v>14.105777854985792</v>
      </c>
      <c r="CA63">
        <v>6.5235430083654053</v>
      </c>
      <c r="CB63">
        <v>0.11982517586306828</v>
      </c>
      <c r="CC63">
        <v>0.19312946034516082</v>
      </c>
      <c r="CD63">
        <v>1.1781426909605019</v>
      </c>
      <c r="CE63">
        <v>0.96739308005403579</v>
      </c>
      <c r="CF63">
        <v>1.6344949223213122E-3</v>
      </c>
      <c r="CG63">
        <v>1.5725287148218271E-3</v>
      </c>
      <c r="CH63">
        <v>3.1301256352764427E-3</v>
      </c>
      <c r="CI63">
        <v>4.0234741278157259E-3</v>
      </c>
      <c r="CJ63">
        <v>1.5952967468780221E-3</v>
      </c>
      <c r="CK63">
        <v>1.2207954432648533E-2</v>
      </c>
      <c r="CL63">
        <v>1.4301185794736299E-2</v>
      </c>
      <c r="CM63">
        <v>4.5263861944758298E-3</v>
      </c>
      <c r="CN63">
        <v>1.1825791444223101E-2</v>
      </c>
      <c r="CO63">
        <v>2.1332351605472524E-3</v>
      </c>
      <c r="CP63">
        <v>1.0404998755928471E-2</v>
      </c>
      <c r="CQ63">
        <v>2.1979978065529587E-3</v>
      </c>
      <c r="CR63">
        <v>5.7656557434953761E-3</v>
      </c>
      <c r="CS63">
        <v>2.1545470716410769E-3</v>
      </c>
      <c r="CT63">
        <v>1.2253516164371512E-2</v>
      </c>
      <c r="CU63">
        <v>2.3879510033443176E-3</v>
      </c>
      <c r="CV63">
        <v>8.9823072888519304E-3</v>
      </c>
      <c r="CW63">
        <v>8.4011622250813687E-3</v>
      </c>
      <c r="CX63">
        <v>4.7379246467711966E-3</v>
      </c>
      <c r="CY63">
        <v>4.5225582228705053E-3</v>
      </c>
    </row>
    <row r="64" spans="1:103" x14ac:dyDescent="0.25">
      <c r="A64" s="37" t="s">
        <v>284</v>
      </c>
      <c r="B64">
        <v>1414.0705529709958</v>
      </c>
      <c r="C64">
        <v>236.34781416088444</v>
      </c>
      <c r="D64" t="s">
        <v>285</v>
      </c>
      <c r="E64">
        <v>23.416432437217804</v>
      </c>
      <c r="F64">
        <v>274.31674589248286</v>
      </c>
      <c r="G64">
        <v>237279.82221037045</v>
      </c>
      <c r="H64">
        <v>295.99446945728164</v>
      </c>
      <c r="I64">
        <v>206.58516968217222</v>
      </c>
      <c r="J64">
        <v>396154.49358059914</v>
      </c>
      <c r="K64">
        <v>395939.55640020844</v>
      </c>
      <c r="L64">
        <v>10.567007245084344</v>
      </c>
      <c r="M64">
        <v>153.15892814242005</v>
      </c>
      <c r="N64">
        <v>299.57017365200744</v>
      </c>
      <c r="O64">
        <v>5198.6412342279127</v>
      </c>
      <c r="P64">
        <v>73.181351797222177</v>
      </c>
      <c r="Q64">
        <v>1.4143232739159353</v>
      </c>
      <c r="R64">
        <v>438.2055976817125</v>
      </c>
      <c r="S64">
        <v>1244.0450388316492</v>
      </c>
      <c r="T64">
        <v>160.54401715750566</v>
      </c>
      <c r="U64">
        <v>686.64334196504865</v>
      </c>
      <c r="V64">
        <v>103.7629931490693</v>
      </c>
      <c r="W64">
        <v>25.406700193393302</v>
      </c>
      <c r="X64">
        <v>64.990213612578941</v>
      </c>
      <c r="Y64">
        <v>5.9766850630287696</v>
      </c>
      <c r="Z64">
        <v>25.12398977655603</v>
      </c>
      <c r="AA64">
        <v>3.1934462933627517</v>
      </c>
      <c r="AB64">
        <v>6.0632609550371841</v>
      </c>
      <c r="AC64">
        <v>0.51792873207138401</v>
      </c>
      <c r="AD64">
        <v>2.6465796669395512</v>
      </c>
      <c r="AE64">
        <v>0.27053065055005321</v>
      </c>
      <c r="AF64">
        <v>1.1807945863880558E-2</v>
      </c>
      <c r="AG64">
        <v>7.6033373563344364</v>
      </c>
      <c r="AH64">
        <v>9.5900221834168331</v>
      </c>
      <c r="AI64">
        <v>1.2518667869998654</v>
      </c>
      <c r="AJ64" s="29">
        <v>13.620633810848284</v>
      </c>
      <c r="AK64" s="30">
        <v>12.496663631210785</v>
      </c>
      <c r="AL64" s="30" t="s">
        <v>288</v>
      </c>
      <c r="AM64" s="30" t="s">
        <v>289</v>
      </c>
      <c r="AN64" s="30">
        <v>39.936614525971457</v>
      </c>
      <c r="AO64" s="30">
        <v>4692.8615037155778</v>
      </c>
      <c r="AP64" s="30">
        <v>26.323670127555413</v>
      </c>
      <c r="AQ64" s="30">
        <v>31.76158625410617</v>
      </c>
      <c r="AR64" s="30">
        <v>6219.5568589811764</v>
      </c>
      <c r="AS64" s="30">
        <v>5837.1116120677425</v>
      </c>
      <c r="AT64" s="30">
        <v>0.35346525628290104</v>
      </c>
      <c r="AU64" s="30">
        <v>3.0389245095207924</v>
      </c>
      <c r="AV64" s="30">
        <v>13.23879789402031</v>
      </c>
      <c r="AW64" s="30">
        <v>83.714593487389777</v>
      </c>
      <c r="AX64" s="30">
        <v>1.2254471402282472</v>
      </c>
      <c r="AY64" s="30">
        <v>3.2999330572406511E-2</v>
      </c>
      <c r="AZ64" s="30">
        <v>5.88892448821474</v>
      </c>
      <c r="BA64" s="30">
        <v>16.953395038680611</v>
      </c>
      <c r="BB64" s="30">
        <v>2.045604536014701</v>
      </c>
      <c r="BC64" s="30">
        <v>7.7699455268487752</v>
      </c>
      <c r="BD64" s="30">
        <v>1.4684572461449017</v>
      </c>
      <c r="BE64" s="30">
        <v>0.39599052168777915</v>
      </c>
      <c r="BF64" s="30">
        <v>1.3757100082742422</v>
      </c>
      <c r="BG64" s="30">
        <v>0.11861778686204105</v>
      </c>
      <c r="BH64" s="30">
        <v>0.44267328090912766</v>
      </c>
      <c r="BI64" s="30">
        <v>6.1850549008776734E-2</v>
      </c>
      <c r="BJ64" s="30">
        <v>0.11825955110493834</v>
      </c>
      <c r="BK64" s="30">
        <v>1.8856904353995382E-2</v>
      </c>
      <c r="BL64" s="30">
        <v>7.6722127571978563E-2</v>
      </c>
      <c r="BM64" s="30">
        <v>1.1745953548650686E-2</v>
      </c>
      <c r="BN64" s="30" t="s">
        <v>290</v>
      </c>
      <c r="BO64" s="30">
        <v>0.1929189412540552</v>
      </c>
      <c r="BP64" s="30">
        <v>0.17386556228395592</v>
      </c>
      <c r="BQ64" s="31">
        <v>3.4537252807039003E-2</v>
      </c>
      <c r="BR64">
        <v>0.38982185816364134</v>
      </c>
      <c r="BS64">
        <v>1.9778230610932802E-2</v>
      </c>
      <c r="BT64">
        <v>0.11895091389369992</v>
      </c>
      <c r="BU64">
        <v>41.674424597813676</v>
      </c>
      <c r="BV64">
        <v>70.68762064130776</v>
      </c>
      <c r="BW64">
        <v>5.4333080461197731</v>
      </c>
      <c r="BX64">
        <v>49.691987279619326</v>
      </c>
      <c r="BY64">
        <v>62.275648663469809</v>
      </c>
      <c r="BZ64">
        <v>29.506744674570765</v>
      </c>
      <c r="CA64">
        <v>13.383048407168591</v>
      </c>
      <c r="CB64">
        <v>0.23787908019877774</v>
      </c>
      <c r="CC64">
        <v>0.39667668088686953</v>
      </c>
      <c r="CD64">
        <v>2.4288651854635441</v>
      </c>
      <c r="CE64">
        <v>1.9661492747723075</v>
      </c>
      <c r="CF64">
        <v>4.652600071922473E-3</v>
      </c>
      <c r="CG64">
        <v>2.0494483823775629E-3</v>
      </c>
      <c r="CH64">
        <v>3.195105778562672E-3</v>
      </c>
      <c r="CI64">
        <v>1.1202958598047121E-3</v>
      </c>
      <c r="CJ64">
        <v>3.4852921582133119E-3</v>
      </c>
      <c r="CK64">
        <v>2.5290359438071959E-2</v>
      </c>
      <c r="CL64">
        <v>1.9984098241629066E-2</v>
      </c>
      <c r="CM64">
        <v>5.5377122932038581E-3</v>
      </c>
      <c r="CN64">
        <v>2.5836791941507099E-2</v>
      </c>
      <c r="CO64">
        <v>4.4191528526468273E-3</v>
      </c>
      <c r="CP64">
        <v>1.886286852327931E-2</v>
      </c>
      <c r="CQ64">
        <v>3.0715146966316543E-3</v>
      </c>
      <c r="CR64">
        <v>1.7955239731958051E-2</v>
      </c>
      <c r="CS64">
        <v>4.4632205105351649E-3</v>
      </c>
      <c r="CT64">
        <v>3.1239029473421113E-2</v>
      </c>
      <c r="CU64">
        <v>4.2476128719349604E-3</v>
      </c>
      <c r="CV64">
        <v>1.597497364585548E-2</v>
      </c>
      <c r="CW64">
        <v>1.5569305778132968E-2</v>
      </c>
      <c r="CX64">
        <v>5.755746643096608E-3</v>
      </c>
      <c r="CY64">
        <v>6.8478849226811566E-3</v>
      </c>
    </row>
    <row r="65" spans="1:103" x14ac:dyDescent="0.25">
      <c r="A65" s="37" t="s">
        <v>287</v>
      </c>
      <c r="B65">
        <v>1203.5202151820945</v>
      </c>
      <c r="C65">
        <v>284.23795562360078</v>
      </c>
      <c r="D65" t="s">
        <v>288</v>
      </c>
      <c r="E65" t="s">
        <v>289</v>
      </c>
      <c r="F65">
        <v>239.34138824264815</v>
      </c>
      <c r="G65">
        <v>240234.58906834351</v>
      </c>
      <c r="H65">
        <v>276.35263649392118</v>
      </c>
      <c r="I65">
        <v>265.27224579006054</v>
      </c>
      <c r="J65">
        <v>400299.7146932953</v>
      </c>
      <c r="K65">
        <v>394131.10055844224</v>
      </c>
      <c r="L65">
        <v>10.319456445194717</v>
      </c>
      <c r="M65">
        <v>167.18061732348693</v>
      </c>
      <c r="N65">
        <v>302.09573492658177</v>
      </c>
      <c r="O65">
        <v>5445.5536686543965</v>
      </c>
      <c r="P65">
        <v>73.551190363302368</v>
      </c>
      <c r="Q65">
        <v>1.0020828534654147</v>
      </c>
      <c r="R65">
        <v>408.509814773296</v>
      </c>
      <c r="S65">
        <v>1152.0450649717516</v>
      </c>
      <c r="T65">
        <v>152.0170960390769</v>
      </c>
      <c r="U65">
        <v>662.36171842451529</v>
      </c>
      <c r="V65">
        <v>102.21877973388844</v>
      </c>
      <c r="W65">
        <v>25.857593990307002</v>
      </c>
      <c r="X65">
        <v>66.425095456327014</v>
      </c>
      <c r="Y65">
        <v>5.9236100109659073</v>
      </c>
      <c r="Z65">
        <v>24.024635730444849</v>
      </c>
      <c r="AA65">
        <v>2.9292731363088533</v>
      </c>
      <c r="AB65">
        <v>5.7899248330811703</v>
      </c>
      <c r="AC65">
        <v>0.52077751598449518</v>
      </c>
      <c r="AD65">
        <v>2.526767630396507</v>
      </c>
      <c r="AE65">
        <v>0.27237506769556891</v>
      </c>
      <c r="AF65" t="s">
        <v>290</v>
      </c>
      <c r="AG65">
        <v>7.9251713434828268</v>
      </c>
      <c r="AH65">
        <v>10.470602711745105</v>
      </c>
      <c r="AI65">
        <v>1.2594695635114321</v>
      </c>
      <c r="AJ65" s="29">
        <v>23.097275434929934</v>
      </c>
      <c r="AK65" s="30">
        <v>4.3906713700635969</v>
      </c>
      <c r="AL65" s="30" t="s">
        <v>293</v>
      </c>
      <c r="AM65" s="30" t="s">
        <v>294</v>
      </c>
      <c r="AN65" s="30">
        <v>37.763816810232008</v>
      </c>
      <c r="AO65" s="30">
        <v>3176.073191950712</v>
      </c>
      <c r="AP65" s="30">
        <v>21.99431899469543</v>
      </c>
      <c r="AQ65" s="30">
        <v>32.719185546666651</v>
      </c>
      <c r="AR65" s="30">
        <v>5844.3039954094229</v>
      </c>
      <c r="AS65" s="30">
        <v>6736.800300275605</v>
      </c>
      <c r="AT65" s="30">
        <v>0.41135239186370176</v>
      </c>
      <c r="AU65" s="30">
        <v>2.4476535585157024</v>
      </c>
      <c r="AV65" s="30">
        <v>7.5916762527223671</v>
      </c>
      <c r="AW65" s="30">
        <v>78.268235042193112</v>
      </c>
      <c r="AX65" s="30">
        <v>1.0850031777650351</v>
      </c>
      <c r="AY65" s="30">
        <v>3.8472435802754265E-2</v>
      </c>
      <c r="AZ65" s="30">
        <v>5.8452037341652625</v>
      </c>
      <c r="BA65" s="30">
        <v>19.580888230904911</v>
      </c>
      <c r="BB65" s="30">
        <v>2.810433640538466</v>
      </c>
      <c r="BC65" s="30">
        <v>11.06727970379022</v>
      </c>
      <c r="BD65" s="30">
        <v>1.5955573021625193</v>
      </c>
      <c r="BE65" s="30">
        <v>0.39107355227389196</v>
      </c>
      <c r="BF65" s="30">
        <v>0.92550117658488718</v>
      </c>
      <c r="BG65" s="30">
        <v>9.074273143248418E-2</v>
      </c>
      <c r="BH65" s="30">
        <v>0.35619247005840765</v>
      </c>
      <c r="BI65" s="30">
        <v>6.0159029969902661E-2</v>
      </c>
      <c r="BJ65" s="30">
        <v>0.13102707158660368</v>
      </c>
      <c r="BK65" s="30">
        <v>1.7613075961057989E-2</v>
      </c>
      <c r="BL65" s="30">
        <v>7.678739796773984E-2</v>
      </c>
      <c r="BM65" s="30">
        <v>1.2787555848100552E-2</v>
      </c>
      <c r="BN65" s="30" t="s">
        <v>295</v>
      </c>
      <c r="BO65" s="30">
        <v>0.11847340039667524</v>
      </c>
      <c r="BP65" s="30">
        <v>0.11025728929395716</v>
      </c>
      <c r="BQ65" s="31">
        <v>3.7346766496756896E-2</v>
      </c>
      <c r="BR65">
        <v>0.3867209311468614</v>
      </c>
      <c r="BS65">
        <v>1.2135407287100121E-2</v>
      </c>
      <c r="BT65">
        <v>0.12565932101812161</v>
      </c>
      <c r="BU65">
        <v>41.416013098784923</v>
      </c>
      <c r="BV65">
        <v>70.140932048725119</v>
      </c>
      <c r="BW65">
        <v>5.4001396641746924</v>
      </c>
      <c r="BX65">
        <v>49.204734619290818</v>
      </c>
      <c r="BY65">
        <v>62.283739514344511</v>
      </c>
      <c r="BZ65">
        <v>28.930524591636214</v>
      </c>
      <c r="CA65">
        <v>13.249041605505848</v>
      </c>
      <c r="CB65">
        <v>0.2660683798253286</v>
      </c>
      <c r="CC65">
        <v>0.39360403811793215</v>
      </c>
      <c r="CD65">
        <v>2.4031318314963865</v>
      </c>
      <c r="CE65">
        <v>1.9315218304001871</v>
      </c>
      <c r="CF65">
        <v>9.3005505440093802E-4</v>
      </c>
      <c r="CG65">
        <v>6.0030374472509725E-3</v>
      </c>
      <c r="CH65">
        <v>4.0743160163977665E-3</v>
      </c>
      <c r="CI65">
        <v>1.0897358433890961E-3</v>
      </c>
      <c r="CJ65">
        <v>2.7352053255579665E-3</v>
      </c>
      <c r="CK65">
        <v>2.1760600149355446E-2</v>
      </c>
      <c r="CL65">
        <v>1.9964423997523739E-2</v>
      </c>
      <c r="CM65">
        <v>1.0103447895378724E-2</v>
      </c>
      <c r="CN65">
        <v>3.701803907069693E-2</v>
      </c>
      <c r="CO65">
        <v>3.802271065486335E-3</v>
      </c>
      <c r="CP65">
        <v>1.6227977874945385E-2</v>
      </c>
      <c r="CQ65">
        <v>6.0395452889295057E-3</v>
      </c>
      <c r="CR65">
        <v>1.4718595050076609E-2</v>
      </c>
      <c r="CS65">
        <v>3.0079065254785577E-3</v>
      </c>
      <c r="CT65">
        <v>1.4971602183919743E-2</v>
      </c>
      <c r="CU65">
        <v>5.5600427852933428E-3</v>
      </c>
      <c r="CV65">
        <v>1.8664223649086164E-2</v>
      </c>
      <c r="CW65">
        <v>1.2767686973467302E-2</v>
      </c>
      <c r="CX65">
        <v>8.891583224664542E-3</v>
      </c>
      <c r="CY65">
        <v>6.8745233110005669E-3</v>
      </c>
    </row>
    <row r="66" spans="1:103" x14ac:dyDescent="0.25">
      <c r="A66" s="37" t="s">
        <v>292</v>
      </c>
      <c r="B66">
        <v>1183.0672582653588</v>
      </c>
      <c r="C66">
        <v>210.3003512315768</v>
      </c>
      <c r="D66" t="s">
        <v>293</v>
      </c>
      <c r="E66" t="s">
        <v>294</v>
      </c>
      <c r="F66">
        <v>236.46181966675186</v>
      </c>
      <c r="G66">
        <v>218060.47329718186</v>
      </c>
      <c r="H66">
        <v>266.15275703780088</v>
      </c>
      <c r="I66">
        <v>240.15881576877345</v>
      </c>
      <c r="J66">
        <v>394367.76034236804</v>
      </c>
      <c r="K66">
        <v>384206.69545228319</v>
      </c>
      <c r="L66">
        <v>9.4430094484188007</v>
      </c>
      <c r="M66">
        <v>134.33379205880379</v>
      </c>
      <c r="N66">
        <v>236.7726698184303</v>
      </c>
      <c r="O66">
        <v>4738.4830161911304</v>
      </c>
      <c r="P66">
        <v>71.340032944748828</v>
      </c>
      <c r="Q66">
        <v>1.0053575470533658</v>
      </c>
      <c r="R66">
        <v>415.28923091688938</v>
      </c>
      <c r="S66">
        <v>1193.2629554070952</v>
      </c>
      <c r="T66">
        <v>155.53752956082832</v>
      </c>
      <c r="U66">
        <v>655.14196539167597</v>
      </c>
      <c r="V66">
        <v>96.764617741528909</v>
      </c>
      <c r="W66">
        <v>23.721265539983563</v>
      </c>
      <c r="X66">
        <v>62.130227870993423</v>
      </c>
      <c r="Y66">
        <v>5.7185218954434989</v>
      </c>
      <c r="Z66">
        <v>23.586415991611311</v>
      </c>
      <c r="AA66">
        <v>3.0792728932500117</v>
      </c>
      <c r="AB66">
        <v>6.1046054233357188</v>
      </c>
      <c r="AC66">
        <v>0.5224238363552558</v>
      </c>
      <c r="AD66">
        <v>2.3670181429438641</v>
      </c>
      <c r="AE66">
        <v>0.272876118620203</v>
      </c>
      <c r="AF66" t="s">
        <v>295</v>
      </c>
      <c r="AG66">
        <v>6.2906420225576296</v>
      </c>
      <c r="AH66">
        <v>8.6007891918756982</v>
      </c>
      <c r="AI66">
        <v>1.0564168594872489</v>
      </c>
      <c r="AJ66" s="29">
        <v>26.893203211073327</v>
      </c>
      <c r="AK66" s="30">
        <v>6.8555657241577039</v>
      </c>
      <c r="AL66" s="30" t="s">
        <v>298</v>
      </c>
      <c r="AM66" s="30">
        <v>40.461230774023775</v>
      </c>
      <c r="AN66" s="30">
        <v>18.68463676164297</v>
      </c>
      <c r="AO66" s="30">
        <v>2514.4517345297254</v>
      </c>
      <c r="AP66" s="30">
        <v>10.763421703414943</v>
      </c>
      <c r="AQ66" s="30">
        <v>16.14100978282773</v>
      </c>
      <c r="AR66" s="30">
        <v>4289.8437053053685</v>
      </c>
      <c r="AS66" s="30">
        <v>4349.00506974361</v>
      </c>
      <c r="AT66" s="30">
        <v>0.23432376670365121</v>
      </c>
      <c r="AU66" s="30">
        <v>2.3129099762705709</v>
      </c>
      <c r="AV66" s="30">
        <v>6.0336232617221475</v>
      </c>
      <c r="AW66" s="30">
        <v>50.783669865035023</v>
      </c>
      <c r="AX66" s="30">
        <v>0.72062052410826594</v>
      </c>
      <c r="AY66" s="30">
        <v>4.3963208568286366E-2</v>
      </c>
      <c r="AZ66" s="30">
        <v>4.3248173219963588</v>
      </c>
      <c r="BA66" s="30">
        <v>12.523888556042964</v>
      </c>
      <c r="BB66" s="30">
        <v>1.7076935335249315</v>
      </c>
      <c r="BC66" s="30">
        <v>6.6407864722021124</v>
      </c>
      <c r="BD66" s="30">
        <v>1.0259323434418979</v>
      </c>
      <c r="BE66" s="30">
        <v>0.25222632991861299</v>
      </c>
      <c r="BF66" s="30">
        <v>0.72831911384266412</v>
      </c>
      <c r="BG66" s="30">
        <v>6.751062858243298E-2</v>
      </c>
      <c r="BH66" s="30">
        <v>0.29525713720996455</v>
      </c>
      <c r="BI66" s="30">
        <v>4.2482107288831054E-2</v>
      </c>
      <c r="BJ66" s="30">
        <v>8.8180107500626909E-2</v>
      </c>
      <c r="BK66" s="30">
        <v>1.0871453082706168E-2</v>
      </c>
      <c r="BL66" s="30">
        <v>5.0796308858455243E-2</v>
      </c>
      <c r="BM66" s="30">
        <v>6.6936592182722729E-3</v>
      </c>
      <c r="BN66" s="30">
        <v>3.7602372330784364E-3</v>
      </c>
      <c r="BO66" s="30">
        <v>0.12338093611327668</v>
      </c>
      <c r="BP66" s="30">
        <v>0.12614040453324851</v>
      </c>
      <c r="BQ66" s="31">
        <v>3.1998932638667224E-2</v>
      </c>
      <c r="BR66">
        <v>0.15839515039143159</v>
      </c>
      <c r="BS66">
        <v>4.8985741050599618E-3</v>
      </c>
      <c r="BT66">
        <v>4.8605776661523485E-2</v>
      </c>
      <c r="BU66">
        <v>16.931109602639307</v>
      </c>
      <c r="BV66">
        <v>28.728422607050089</v>
      </c>
      <c r="BW66">
        <v>2.1755543201944136</v>
      </c>
      <c r="BX66">
        <v>19.964515228374577</v>
      </c>
      <c r="BY66">
        <v>25.35173937883739</v>
      </c>
      <c r="BZ66">
        <v>12.130148522827808</v>
      </c>
      <c r="CA66">
        <v>5.4089756188953775</v>
      </c>
      <c r="CB66">
        <v>0.11817300237822496</v>
      </c>
      <c r="CC66">
        <v>0.16124721669985778</v>
      </c>
      <c r="CD66">
        <v>0.98618797238579436</v>
      </c>
      <c r="CE66">
        <v>0.793434492269254</v>
      </c>
      <c r="CF66">
        <v>2.5007237772972819E-3</v>
      </c>
      <c r="CG66">
        <v>2.4343849348087278E-3</v>
      </c>
      <c r="CH66">
        <v>2.1448332331185714E-3</v>
      </c>
      <c r="CI66">
        <v>1.9717304721622898E-3</v>
      </c>
      <c r="CJ66">
        <v>2.3097258531496233E-3</v>
      </c>
      <c r="CK66">
        <v>6.9143192195620243E-3</v>
      </c>
      <c r="CL66">
        <v>1.0302947564733968E-2</v>
      </c>
      <c r="CM66">
        <v>3.3268272354505276E-3</v>
      </c>
      <c r="CN66">
        <v>1.2182860343502864E-2</v>
      </c>
      <c r="CO66">
        <v>1.2081028270061896E-3</v>
      </c>
      <c r="CP66">
        <v>7.6363590752042418E-3</v>
      </c>
      <c r="CQ66">
        <v>1.5836588593416089E-3</v>
      </c>
      <c r="CR66">
        <v>6.6450585537902252E-3</v>
      </c>
      <c r="CS66">
        <v>2.2115584968660784E-3</v>
      </c>
      <c r="CT66">
        <v>7.7264590550259757E-3</v>
      </c>
      <c r="CU66">
        <v>1.7202363182040948E-3</v>
      </c>
      <c r="CV66">
        <v>6.4671828413618146E-3</v>
      </c>
      <c r="CW66">
        <v>6.7959334211069649E-3</v>
      </c>
      <c r="CX66">
        <v>3.5792188525096066E-3</v>
      </c>
      <c r="CY66">
        <v>2.3842548744350566E-3</v>
      </c>
    </row>
    <row r="67" spans="1:103" x14ac:dyDescent="0.25">
      <c r="A67" s="37" t="s">
        <v>297</v>
      </c>
      <c r="B67">
        <v>2390.6249116265822</v>
      </c>
      <c r="C67">
        <v>645.01360898832945</v>
      </c>
      <c r="D67" t="s">
        <v>298</v>
      </c>
      <c r="E67">
        <v>22.029561818702909</v>
      </c>
      <c r="F67">
        <v>314.88850011160724</v>
      </c>
      <c r="G67">
        <v>227800.56035657148</v>
      </c>
      <c r="H67">
        <v>302.07983396780656</v>
      </c>
      <c r="I67">
        <v>454.18032938906572</v>
      </c>
      <c r="J67">
        <v>390579.88587731816</v>
      </c>
      <c r="K67">
        <v>381947.84267294215</v>
      </c>
      <c r="L67">
        <v>9.8992457676910437</v>
      </c>
      <c r="M67">
        <v>244.2102330670736</v>
      </c>
      <c r="N67">
        <v>626.87027617469232</v>
      </c>
      <c r="O67">
        <v>5025.5377857310696</v>
      </c>
      <c r="P67">
        <v>69.618701109518</v>
      </c>
      <c r="Q67">
        <v>3.2671147729517616</v>
      </c>
      <c r="R67">
        <v>416.31777722304395</v>
      </c>
      <c r="S67">
        <v>1160.8018289493941</v>
      </c>
      <c r="T67">
        <v>151.95692231645316</v>
      </c>
      <c r="U67">
        <v>653.06252497431194</v>
      </c>
      <c r="V67">
        <v>97.031721781407697</v>
      </c>
      <c r="W67">
        <v>24.356096078141594</v>
      </c>
      <c r="X67">
        <v>62.127128203352171</v>
      </c>
      <c r="Y67">
        <v>5.7328440677913308</v>
      </c>
      <c r="Z67">
        <v>23.467129111475092</v>
      </c>
      <c r="AA67">
        <v>2.9484872732697167</v>
      </c>
      <c r="AB67">
        <v>5.9471576949102829</v>
      </c>
      <c r="AC67">
        <v>0.49966326559746194</v>
      </c>
      <c r="AD67">
        <v>2.3502760445754882</v>
      </c>
      <c r="AE67">
        <v>0.25103906142686838</v>
      </c>
      <c r="AF67">
        <v>8.7930039179943201E-3</v>
      </c>
      <c r="AG67">
        <v>7.684071592168392</v>
      </c>
      <c r="AH67">
        <v>9.4561120954959907</v>
      </c>
      <c r="AI67">
        <v>1.8377871561418222</v>
      </c>
      <c r="AJ67" s="29">
        <v>37.842142705989843</v>
      </c>
      <c r="AK67" s="30">
        <v>8.4436217413170986</v>
      </c>
      <c r="AL67" s="30" t="s">
        <v>301</v>
      </c>
      <c r="AM67" s="30" t="s">
        <v>302</v>
      </c>
      <c r="AN67" s="30">
        <v>169.4432623205449</v>
      </c>
      <c r="AO67" s="30">
        <v>6720.7425285421832</v>
      </c>
      <c r="AP67" s="30">
        <v>100.40231408460571</v>
      </c>
      <c r="AQ67" s="30">
        <v>143.00103044295255</v>
      </c>
      <c r="AR67" s="30">
        <v>12590.493763455601</v>
      </c>
      <c r="AS67" s="30">
        <v>12462.684822930143</v>
      </c>
      <c r="AT67" s="30">
        <v>0.99654288463085927</v>
      </c>
      <c r="AU67" s="30">
        <v>5.761118767223727</v>
      </c>
      <c r="AV67" s="30">
        <v>21.134077168713766</v>
      </c>
      <c r="AW67" s="30">
        <v>165.49421164056011</v>
      </c>
      <c r="AX67" s="30">
        <v>2.735101496165687</v>
      </c>
      <c r="AY67" s="30">
        <v>0.10271337093848465</v>
      </c>
      <c r="AZ67" s="30">
        <v>13.957684212558208</v>
      </c>
      <c r="BA67" s="30">
        <v>39.470108296105401</v>
      </c>
      <c r="BB67" s="30">
        <v>5.3962815512703592</v>
      </c>
      <c r="BC67" s="30">
        <v>25.314054077413974</v>
      </c>
      <c r="BD67" s="30">
        <v>4.1183086665507354</v>
      </c>
      <c r="BE67" s="30">
        <v>0.96985454592100995</v>
      </c>
      <c r="BF67" s="30">
        <v>2.5106795949693326</v>
      </c>
      <c r="BG67" s="30">
        <v>0.2248156082914112</v>
      </c>
      <c r="BH67" s="30">
        <v>0.95546451143319344</v>
      </c>
      <c r="BI67" s="30">
        <v>0.14616802738108917</v>
      </c>
      <c r="BJ67" s="30">
        <v>0.34661220797326631</v>
      </c>
      <c r="BK67" s="30">
        <v>3.9385150733391237E-2</v>
      </c>
      <c r="BL67" s="30">
        <v>0.21151728774906309</v>
      </c>
      <c r="BM67" s="30">
        <v>2.948319503730884E-2</v>
      </c>
      <c r="BN67" s="30" t="s">
        <v>303</v>
      </c>
      <c r="BO67" s="30">
        <v>0.26222360121378968</v>
      </c>
      <c r="BP67" s="30">
        <v>0.340111746354122</v>
      </c>
      <c r="BQ67" s="31">
        <v>8.8450024714431613E-2</v>
      </c>
      <c r="BR67">
        <v>1.7735750793742566</v>
      </c>
      <c r="BS67">
        <v>5.4844131436907216E-2</v>
      </c>
      <c r="BT67">
        <v>0.53180648434169098</v>
      </c>
      <c r="BU67">
        <v>188.06272498097488</v>
      </c>
      <c r="BV67">
        <v>318.44227539000883</v>
      </c>
      <c r="BW67">
        <v>24.341654000402364</v>
      </c>
      <c r="BX67">
        <v>221.64749846125207</v>
      </c>
      <c r="BY67">
        <v>280.22049168839169</v>
      </c>
      <c r="BZ67">
        <v>130.80275071763819</v>
      </c>
      <c r="CA67">
        <v>60.366272766357852</v>
      </c>
      <c r="CB67">
        <v>1.2665684377765563</v>
      </c>
      <c r="CC67">
        <v>1.7861029676205382</v>
      </c>
      <c r="CD67">
        <v>10.910166614694063</v>
      </c>
      <c r="CE67">
        <v>8.8186413524365221</v>
      </c>
      <c r="CF67">
        <v>4.2243870754842712E-3</v>
      </c>
      <c r="CG67">
        <v>2.7123430830981857E-2</v>
      </c>
      <c r="CH67">
        <v>2.1447215012994552E-2</v>
      </c>
      <c r="CI67">
        <v>2.471393922382455E-2</v>
      </c>
      <c r="CJ67">
        <v>1.8391383234129574E-2</v>
      </c>
      <c r="CK67">
        <v>0.114638490033867</v>
      </c>
      <c r="CL67">
        <v>0.15035215378949779</v>
      </c>
      <c r="CM67">
        <v>2.5042477025778578E-2</v>
      </c>
      <c r="CN67">
        <v>0.11694622835523144</v>
      </c>
      <c r="CO67">
        <v>1.3464246206189169E-2</v>
      </c>
      <c r="CP67">
        <v>5.7446182564950439E-2</v>
      </c>
      <c r="CQ67">
        <v>1.7699089881503365E-2</v>
      </c>
      <c r="CR67">
        <v>7.4436287053089786E-2</v>
      </c>
      <c r="CS67">
        <v>2.2654404282409505E-2</v>
      </c>
      <c r="CT67">
        <v>0.11275510093423749</v>
      </c>
      <c r="CU67">
        <v>5.0313931272192268E-3</v>
      </c>
      <c r="CV67">
        <v>0.11130692728757591</v>
      </c>
      <c r="CW67">
        <v>3.8800878687366508E-2</v>
      </c>
      <c r="CX67">
        <v>4.2821485702115789E-2</v>
      </c>
      <c r="CY67">
        <v>3.4817183489964744E-2</v>
      </c>
    </row>
    <row r="68" spans="1:103" x14ac:dyDescent="0.25">
      <c r="A68" s="37" t="s">
        <v>300</v>
      </c>
      <c r="B68">
        <v>2449.1754635421203</v>
      </c>
      <c r="C68">
        <v>531.10539688296944</v>
      </c>
      <c r="D68" t="s">
        <v>301</v>
      </c>
      <c r="E68" t="s">
        <v>302</v>
      </c>
      <c r="F68">
        <v>352.93241482375942</v>
      </c>
      <c r="G68">
        <v>214168.40572467263</v>
      </c>
      <c r="H68">
        <v>373.1519780918411</v>
      </c>
      <c r="I68">
        <v>517.4491698660969</v>
      </c>
      <c r="J68">
        <v>388364.33666191157</v>
      </c>
      <c r="K68">
        <v>384605.46472583484</v>
      </c>
      <c r="L68">
        <v>9.302331790642393</v>
      </c>
      <c r="M68">
        <v>232.29536284642739</v>
      </c>
      <c r="N68">
        <v>519.00932766728897</v>
      </c>
      <c r="O68">
        <v>4783.5803993543941</v>
      </c>
      <c r="P68">
        <v>70.318313760441299</v>
      </c>
      <c r="Q68">
        <v>2.3522403401911309</v>
      </c>
      <c r="R68">
        <v>399.76605813597689</v>
      </c>
      <c r="S68">
        <v>1148.468191217502</v>
      </c>
      <c r="T68">
        <v>156.85061766500121</v>
      </c>
      <c r="U68">
        <v>681.52779596073731</v>
      </c>
      <c r="V68">
        <v>101.33936119474482</v>
      </c>
      <c r="W68">
        <v>24.421285637009209</v>
      </c>
      <c r="X68">
        <v>64.804322419786445</v>
      </c>
      <c r="Y68">
        <v>5.8370773298678476</v>
      </c>
      <c r="Z68">
        <v>23.417482141058585</v>
      </c>
      <c r="AA68">
        <v>3.0659964888025799</v>
      </c>
      <c r="AB68">
        <v>6.3431024118378607</v>
      </c>
      <c r="AC68">
        <v>0.48779823403348765</v>
      </c>
      <c r="AD68">
        <v>2.4945794412912083</v>
      </c>
      <c r="AE68">
        <v>0.30634129054771203</v>
      </c>
      <c r="AF68" t="s">
        <v>303</v>
      </c>
      <c r="AG68">
        <v>7.7878599628164036</v>
      </c>
      <c r="AH68">
        <v>9.6888600554121265</v>
      </c>
      <c r="AI68">
        <v>1.7282512754966324</v>
      </c>
      <c r="AJ68" s="29">
        <v>8.8851341054385795</v>
      </c>
      <c r="AK68" s="30">
        <v>0.99783210432924774</v>
      </c>
      <c r="AL68" s="30" t="s">
        <v>306</v>
      </c>
      <c r="AM68" s="30" t="s">
        <v>307</v>
      </c>
      <c r="AN68" s="30">
        <v>17.577784261737264</v>
      </c>
      <c r="AO68" s="30">
        <v>2236.2373049930297</v>
      </c>
      <c r="AP68" s="30">
        <v>12.41979306949154</v>
      </c>
      <c r="AQ68" s="30">
        <v>14.900157886695826</v>
      </c>
      <c r="AR68" s="30">
        <v>4376.8659302707592</v>
      </c>
      <c r="AS68" s="30">
        <v>3910.0241523365667</v>
      </c>
      <c r="AT68" s="30">
        <v>0.2857690689660603</v>
      </c>
      <c r="AU68" s="30">
        <v>0.9861827388099601</v>
      </c>
      <c r="AV68" s="30">
        <v>2.767665328607444</v>
      </c>
      <c r="AW68" s="30">
        <v>57.642136080788006</v>
      </c>
      <c r="AX68" s="30">
        <v>0.68559889815504127</v>
      </c>
      <c r="AY68" s="30">
        <v>1.7547188846384468E-2</v>
      </c>
      <c r="AZ68" s="30">
        <v>4.3891981870175316</v>
      </c>
      <c r="BA68" s="30">
        <v>12.323996698338409</v>
      </c>
      <c r="BB68" s="30">
        <v>1.4689971676384672</v>
      </c>
      <c r="BC68" s="30">
        <v>6.0292152581016145</v>
      </c>
      <c r="BD68" s="30">
        <v>1.1054965919083923</v>
      </c>
      <c r="BE68" s="30">
        <v>0.29847711314359587</v>
      </c>
      <c r="BF68" s="30">
        <v>0.67035056766704504</v>
      </c>
      <c r="BG68" s="30">
        <v>6.5198564810278942E-2</v>
      </c>
      <c r="BH68" s="30">
        <v>0.29123804160185379</v>
      </c>
      <c r="BI68" s="30">
        <v>4.3731597956479684E-2</v>
      </c>
      <c r="BJ68" s="30">
        <v>0.10542702218197679</v>
      </c>
      <c r="BK68" s="30">
        <v>1.2375194911360918E-2</v>
      </c>
      <c r="BL68" s="30">
        <v>7.0793216750469679E-2</v>
      </c>
      <c r="BM68" s="30">
        <v>1.0433113741114568E-2</v>
      </c>
      <c r="BN68" s="30">
        <v>2.4797363321235996E-3</v>
      </c>
      <c r="BO68" s="30">
        <v>9.3235396539770227E-2</v>
      </c>
      <c r="BP68" s="30">
        <v>0.12688593025058192</v>
      </c>
      <c r="BQ68" s="31">
        <v>2.4247515637687709E-2</v>
      </c>
      <c r="BR68">
        <v>0.17089044267472539</v>
      </c>
      <c r="BS68">
        <v>6.0025730859083566E-3</v>
      </c>
      <c r="BT68">
        <v>5.291690221908537E-2</v>
      </c>
      <c r="BU68">
        <v>18.32429642077507</v>
      </c>
      <c r="BV68">
        <v>31.09665133790957</v>
      </c>
      <c r="BW68">
        <v>2.3578149333693332</v>
      </c>
      <c r="BX68">
        <v>21.835049567883601</v>
      </c>
      <c r="BY68">
        <v>27.348082358760379</v>
      </c>
      <c r="BZ68">
        <v>12.993131397451872</v>
      </c>
      <c r="CA68">
        <v>5.9136857820795337</v>
      </c>
      <c r="CB68">
        <v>0.10985133112922703</v>
      </c>
      <c r="CC68">
        <v>0.17494331222001216</v>
      </c>
      <c r="CD68">
        <v>1.0597488380416902</v>
      </c>
      <c r="CE68">
        <v>0.8647188049916541</v>
      </c>
      <c r="CF68">
        <v>1.4577149585866507E-3</v>
      </c>
      <c r="CG68">
        <v>3.1265704762898331E-3</v>
      </c>
      <c r="CH68">
        <v>2.048070391893286E-3</v>
      </c>
      <c r="CI68">
        <v>2.8972992958011942E-3</v>
      </c>
      <c r="CJ68">
        <v>2.2258887699532133E-3</v>
      </c>
      <c r="CK68">
        <v>8.8884615864520348E-3</v>
      </c>
      <c r="CL68">
        <v>4.5649379506269008E-3</v>
      </c>
      <c r="CM68">
        <v>2.8906477893921772E-3</v>
      </c>
      <c r="CN68">
        <v>1.302773560573371E-2</v>
      </c>
      <c r="CO68">
        <v>1.913918700889948E-3</v>
      </c>
      <c r="CP68">
        <v>8.1634208814476295E-3</v>
      </c>
      <c r="CQ68">
        <v>1.9717800219545448E-3</v>
      </c>
      <c r="CR68">
        <v>7.2685668895101831E-3</v>
      </c>
      <c r="CS68">
        <v>3.016850972076217E-3</v>
      </c>
      <c r="CT68">
        <v>1.2185686428155712E-2</v>
      </c>
      <c r="CU68">
        <v>2.4513840282046843E-3</v>
      </c>
      <c r="CV68">
        <v>2.8633212400741913E-3</v>
      </c>
      <c r="CW68">
        <v>4.4787331689079158E-3</v>
      </c>
      <c r="CX68">
        <v>3.9916347796377762E-3</v>
      </c>
      <c r="CY68">
        <v>4.6419438808098859E-3</v>
      </c>
    </row>
    <row r="69" spans="1:103" x14ac:dyDescent="0.25">
      <c r="A69" s="37" t="s">
        <v>305</v>
      </c>
      <c r="B69">
        <v>860.90230475948681</v>
      </c>
      <c r="C69">
        <v>90.431463790290081</v>
      </c>
      <c r="D69" t="s">
        <v>306</v>
      </c>
      <c r="E69" t="s">
        <v>307</v>
      </c>
      <c r="F69">
        <v>209.67550607166106</v>
      </c>
      <c r="G69">
        <v>217882.91249982771</v>
      </c>
      <c r="H69">
        <v>276.61479817045597</v>
      </c>
      <c r="I69">
        <v>228.07479642305017</v>
      </c>
      <c r="J69">
        <v>392938.37375178316</v>
      </c>
      <c r="K69">
        <v>382235.130982781</v>
      </c>
      <c r="L69">
        <v>9.5227921025219668</v>
      </c>
      <c r="M69">
        <v>98.437133027774522</v>
      </c>
      <c r="N69">
        <v>122.74114726935106</v>
      </c>
      <c r="O69">
        <v>5193.910475936269</v>
      </c>
      <c r="P69">
        <v>69.455327387566612</v>
      </c>
      <c r="Q69">
        <v>0.48654378879562638</v>
      </c>
      <c r="R69">
        <v>404.64731402697061</v>
      </c>
      <c r="S69">
        <v>1142.6441672111378</v>
      </c>
      <c r="T69">
        <v>149.78802316041217</v>
      </c>
      <c r="U69">
        <v>643.05417927188148</v>
      </c>
      <c r="V69">
        <v>96.447375488312574</v>
      </c>
      <c r="W69">
        <v>23.549427661585504</v>
      </c>
      <c r="X69">
        <v>61.350170036120254</v>
      </c>
      <c r="Y69">
        <v>5.6579907229578863</v>
      </c>
      <c r="Z69">
        <v>23.346636056583975</v>
      </c>
      <c r="AA69">
        <v>2.9576008202476469</v>
      </c>
      <c r="AB69">
        <v>5.9430006569629032</v>
      </c>
      <c r="AC69">
        <v>0.50171125960944685</v>
      </c>
      <c r="AD69">
        <v>2.4540413966316805</v>
      </c>
      <c r="AE69">
        <v>0.26352717134568354</v>
      </c>
      <c r="AF69">
        <v>6.339456620090461E-3</v>
      </c>
      <c r="AG69">
        <v>7.5735469685073067</v>
      </c>
      <c r="AH69">
        <v>10.506536620846076</v>
      </c>
      <c r="AI69">
        <v>0.90909733111819779</v>
      </c>
      <c r="AJ69" s="29">
        <v>8.9438775537072921</v>
      </c>
      <c r="AK69" s="30">
        <v>12.170288180529571</v>
      </c>
      <c r="AL69" s="30" t="s">
        <v>310</v>
      </c>
      <c r="AM69" s="30" t="s">
        <v>311</v>
      </c>
      <c r="AN69" s="30">
        <v>16.288940006361056</v>
      </c>
      <c r="AO69" s="30">
        <v>2823.5115407181311</v>
      </c>
      <c r="AP69" s="30">
        <v>11.023256696371575</v>
      </c>
      <c r="AQ69" s="30">
        <v>14.948976611945172</v>
      </c>
      <c r="AR69" s="30">
        <v>4618.9015854856552</v>
      </c>
      <c r="AS69" s="30">
        <v>4459.2735608255834</v>
      </c>
      <c r="AT69" s="30">
        <v>0.21695043511322284</v>
      </c>
      <c r="AU69" s="30">
        <v>1.6034653861182622</v>
      </c>
      <c r="AV69" s="30">
        <v>4.8649565662730865</v>
      </c>
      <c r="AW69" s="30">
        <v>57.092725552082165</v>
      </c>
      <c r="AX69" s="30">
        <v>0.81267665833331593</v>
      </c>
      <c r="AY69" s="30">
        <v>1.5195778865359093E-2</v>
      </c>
      <c r="AZ69" s="30">
        <v>4.570320303854011</v>
      </c>
      <c r="BA69" s="30">
        <v>12.70214147966839</v>
      </c>
      <c r="BB69" s="30">
        <v>1.6368239497722541</v>
      </c>
      <c r="BC69" s="30">
        <v>6.8078031282238261</v>
      </c>
      <c r="BD69" s="30">
        <v>0.99629862977148553</v>
      </c>
      <c r="BE69" s="30">
        <v>0.2571701718224208</v>
      </c>
      <c r="BF69" s="30">
        <v>0.76924390674195697</v>
      </c>
      <c r="BG69" s="30">
        <v>7.0934258127117525E-2</v>
      </c>
      <c r="BH69" s="30">
        <v>0.31663084231513056</v>
      </c>
      <c r="BI69" s="30">
        <v>4.2093336150510682E-2</v>
      </c>
      <c r="BJ69" s="30">
        <v>9.1777138646439965E-2</v>
      </c>
      <c r="BK69" s="30">
        <v>1.1606856306981911E-2</v>
      </c>
      <c r="BL69" s="30">
        <v>5.2675788386862467E-2</v>
      </c>
      <c r="BM69" s="30">
        <v>8.2222576311885964E-3</v>
      </c>
      <c r="BN69" s="30" t="s">
        <v>312</v>
      </c>
      <c r="BO69" s="30">
        <v>0.10013425013158807</v>
      </c>
      <c r="BP69" s="30">
        <v>0.15429786005127633</v>
      </c>
      <c r="BQ69" s="31">
        <v>1.2734305463569632E-2</v>
      </c>
      <c r="BR69">
        <v>0.16468035038028947</v>
      </c>
      <c r="BS69">
        <v>5.0966567268004095E-3</v>
      </c>
      <c r="BT69">
        <v>4.8265687303042405E-2</v>
      </c>
      <c r="BU69">
        <v>17.43850046449975</v>
      </c>
      <c r="BV69">
        <v>29.395902232057335</v>
      </c>
      <c r="BW69">
        <v>2.2714699501109461</v>
      </c>
      <c r="BX69">
        <v>20.824060174340069</v>
      </c>
      <c r="BY69">
        <v>25.718667564499455</v>
      </c>
      <c r="BZ69">
        <v>11.781200878162107</v>
      </c>
      <c r="CA69">
        <v>5.5766929374745411</v>
      </c>
      <c r="CB69">
        <v>0.1058152575784104</v>
      </c>
      <c r="CC69">
        <v>0.16479881758550768</v>
      </c>
      <c r="CD69">
        <v>1.0037893704153311</v>
      </c>
      <c r="CE69">
        <v>0.81887132389234119</v>
      </c>
      <c r="CF69">
        <v>1.7454239462537946E-3</v>
      </c>
      <c r="CG69">
        <v>8.459416808646855E-4</v>
      </c>
      <c r="CH69">
        <v>1.707192890056819E-3</v>
      </c>
      <c r="CI69">
        <v>2.0485847909584229E-3</v>
      </c>
      <c r="CJ69">
        <v>1.1488389856373954E-3</v>
      </c>
      <c r="CK69">
        <v>1.1921378438859825E-2</v>
      </c>
      <c r="CL69">
        <v>8.3863349005628592E-3</v>
      </c>
      <c r="CM69">
        <v>2.9714105486096012E-3</v>
      </c>
      <c r="CN69">
        <v>1.0861589422883997E-2</v>
      </c>
      <c r="CO69">
        <v>1.5957464114066604E-3</v>
      </c>
      <c r="CP69">
        <v>6.8055798273112663E-3</v>
      </c>
      <c r="CQ69">
        <v>4.3292526825850159E-4</v>
      </c>
      <c r="CR69">
        <v>5.2934651424875884E-3</v>
      </c>
      <c r="CS69">
        <v>4.2435823952715099E-4</v>
      </c>
      <c r="CT69">
        <v>8.0199134069195242E-3</v>
      </c>
      <c r="CU69">
        <v>2.3300526133422849E-3</v>
      </c>
      <c r="CV69">
        <v>7.8166235151497336E-3</v>
      </c>
      <c r="CW69">
        <v>6.0086382769993004E-3</v>
      </c>
      <c r="CX69">
        <v>3.7278214202274423E-3</v>
      </c>
      <c r="CY69">
        <v>3.5424216734364473E-3</v>
      </c>
    </row>
    <row r="70" spans="1:103" x14ac:dyDescent="0.25">
      <c r="A70" s="37" t="s">
        <v>309</v>
      </c>
      <c r="B70">
        <v>958.81707260080191</v>
      </c>
      <c r="C70">
        <v>185.5532139214863</v>
      </c>
      <c r="D70" t="s">
        <v>310</v>
      </c>
      <c r="E70" t="s">
        <v>311</v>
      </c>
      <c r="F70">
        <v>259.03096451295255</v>
      </c>
      <c r="G70">
        <v>230929.55355790455</v>
      </c>
      <c r="H70">
        <v>250.80849408070011</v>
      </c>
      <c r="I70">
        <v>230.81760851943886</v>
      </c>
      <c r="J70">
        <v>393510.12838801712</v>
      </c>
      <c r="K70">
        <v>387305.79727057298</v>
      </c>
      <c r="L70">
        <v>9.876741961998146</v>
      </c>
      <c r="M70">
        <v>120.95710007464633</v>
      </c>
      <c r="N70">
        <v>185.89820344311002</v>
      </c>
      <c r="O70">
        <v>5269.4089567107585</v>
      </c>
      <c r="P70">
        <v>74.088251532202875</v>
      </c>
      <c r="Q70">
        <v>0.59438166205894039</v>
      </c>
      <c r="R70">
        <v>439.69774755328814</v>
      </c>
      <c r="S70">
        <v>1234.1067355724617</v>
      </c>
      <c r="T70">
        <v>160.81816024583159</v>
      </c>
      <c r="U70">
        <v>693.58467187564634</v>
      </c>
      <c r="V70">
        <v>103.48172593738009</v>
      </c>
      <c r="W70">
        <v>25.820931446417642</v>
      </c>
      <c r="X70">
        <v>67.099755434917725</v>
      </c>
      <c r="Y70">
        <v>6.0738872182390402</v>
      </c>
      <c r="Z70">
        <v>24.93029364682473</v>
      </c>
      <c r="AA70">
        <v>3.1497842284227335</v>
      </c>
      <c r="AB70">
        <v>6.1239555553786529</v>
      </c>
      <c r="AC70">
        <v>0.51445555380233332</v>
      </c>
      <c r="AD70">
        <v>2.5265494794745949</v>
      </c>
      <c r="AE70">
        <v>0.2703366304573821</v>
      </c>
      <c r="AF70" t="s">
        <v>312</v>
      </c>
      <c r="AG70">
        <v>7.2524630671265022</v>
      </c>
      <c r="AH70">
        <v>11.253027687863652</v>
      </c>
      <c r="AI70">
        <v>0.46403393367326456</v>
      </c>
      <c r="AJ70" s="29">
        <v>14.184569667644027</v>
      </c>
      <c r="AK70" s="30">
        <v>1.3619685984654457</v>
      </c>
      <c r="AL70" s="30" t="s">
        <v>315</v>
      </c>
      <c r="AM70" s="30" t="s">
        <v>316</v>
      </c>
      <c r="AN70" s="30">
        <v>20.377078494584314</v>
      </c>
      <c r="AO70" s="30">
        <v>4239.5826998786961</v>
      </c>
      <c r="AP70" s="30">
        <v>11.840322554323251</v>
      </c>
      <c r="AQ70" s="30">
        <v>17.198875497579408</v>
      </c>
      <c r="AR70" s="30">
        <v>6715.8293350157273</v>
      </c>
      <c r="AS70" s="30">
        <v>6628.5994684967354</v>
      </c>
      <c r="AT70" s="30">
        <v>0.30565971739524644</v>
      </c>
      <c r="AU70" s="30">
        <v>1.4502620702705784</v>
      </c>
      <c r="AV70" s="30">
        <v>4.1297119015165498</v>
      </c>
      <c r="AW70" s="30">
        <v>93.064629428105746</v>
      </c>
      <c r="AX70" s="30">
        <v>1.5151841407364597</v>
      </c>
      <c r="AY70" s="30">
        <v>2.0199959002880432E-2</v>
      </c>
      <c r="AZ70" s="30">
        <v>8.3832323664178503</v>
      </c>
      <c r="BA70" s="30">
        <v>25.098200077946426</v>
      </c>
      <c r="BB70" s="30">
        <v>2.9383585996985708</v>
      </c>
      <c r="BC70" s="30">
        <v>11.930952682050604</v>
      </c>
      <c r="BD70" s="30">
        <v>1.7167714866608987</v>
      </c>
      <c r="BE70" s="30">
        <v>0.54949596300744064</v>
      </c>
      <c r="BF70" s="30">
        <v>1.5026602974309626</v>
      </c>
      <c r="BG70" s="30">
        <v>0.13267736573955866</v>
      </c>
      <c r="BH70" s="30">
        <v>0.55895678505432145</v>
      </c>
      <c r="BI70" s="30">
        <v>6.5390336048234549E-2</v>
      </c>
      <c r="BJ70" s="30">
        <v>0.13916377265665056</v>
      </c>
      <c r="BK70" s="30">
        <v>1.7438000392254936E-2</v>
      </c>
      <c r="BL70" s="30">
        <v>7.5711362972729734E-2</v>
      </c>
      <c r="BM70" s="30">
        <v>9.9336137360050095E-3</v>
      </c>
      <c r="BN70" s="30" t="s">
        <v>317</v>
      </c>
      <c r="BO70" s="30">
        <v>0.150782230860287</v>
      </c>
      <c r="BP70" s="30">
        <v>0.16651202650327193</v>
      </c>
      <c r="BQ70" s="31">
        <v>1.4455422262981894E-2</v>
      </c>
      <c r="BR70">
        <v>0.19493253848133099</v>
      </c>
      <c r="BS70">
        <v>5.6863081769086016E-3</v>
      </c>
      <c r="BT70">
        <v>5.9443181796884341E-2</v>
      </c>
      <c r="BU70">
        <v>20.370212769662444</v>
      </c>
      <c r="BV70">
        <v>34.352121415748989</v>
      </c>
      <c r="BW70">
        <v>2.692750794779339</v>
      </c>
      <c r="BX70">
        <v>24.251416971943918</v>
      </c>
      <c r="BY70">
        <v>29.953490117162193</v>
      </c>
      <c r="BZ70">
        <v>13.881761004261355</v>
      </c>
      <c r="CA70">
        <v>6.5050853322270443</v>
      </c>
      <c r="CB70">
        <v>0.14307409664150331</v>
      </c>
      <c r="CC70">
        <v>0.19220867189906585</v>
      </c>
      <c r="CD70">
        <v>1.1708484915390496</v>
      </c>
      <c r="CE70">
        <v>0.96404771733137762</v>
      </c>
      <c r="CF70">
        <v>1.9463460647832231E-3</v>
      </c>
      <c r="CG70">
        <v>1.397828619889613E-3</v>
      </c>
      <c r="CH70">
        <v>2.5508576693337036E-3</v>
      </c>
      <c r="CI70">
        <v>1.8397607924440749E-3</v>
      </c>
      <c r="CJ70">
        <v>2.6407630828775217E-3</v>
      </c>
      <c r="CK70">
        <v>3.9755734524569604E-3</v>
      </c>
      <c r="CL70">
        <v>1.3902653049271728E-2</v>
      </c>
      <c r="CM70">
        <v>4.44225468682455E-3</v>
      </c>
      <c r="CN70">
        <v>2.099810922168141E-2</v>
      </c>
      <c r="CO70">
        <v>2.3849001108842251E-3</v>
      </c>
      <c r="CP70">
        <v>8.847301714658036E-3</v>
      </c>
      <c r="CQ70">
        <v>2.1373624517855264E-3</v>
      </c>
      <c r="CR70">
        <v>7.9106245288952815E-3</v>
      </c>
      <c r="CS70">
        <v>2.0950618411904902E-3</v>
      </c>
      <c r="CT70">
        <v>1.1985640194232615E-2</v>
      </c>
      <c r="CU70">
        <v>3.2183120454167377E-3</v>
      </c>
      <c r="CV70">
        <v>1.2087448547284E-2</v>
      </c>
      <c r="CW70">
        <v>5.9875230642776759E-3</v>
      </c>
      <c r="CX70">
        <v>4.0166684263788725E-3</v>
      </c>
      <c r="CY70">
        <v>4.7975596154967888E-3</v>
      </c>
    </row>
    <row r="71" spans="1:103" x14ac:dyDescent="0.25">
      <c r="A71" s="37" t="s">
        <v>314</v>
      </c>
      <c r="B71">
        <v>883.00402538877017</v>
      </c>
      <c r="C71">
        <v>92.217122161148723</v>
      </c>
      <c r="D71" t="s">
        <v>315</v>
      </c>
      <c r="E71" t="s">
        <v>316</v>
      </c>
      <c r="F71">
        <v>261.56366813373666</v>
      </c>
      <c r="G71">
        <v>230210.05512731452</v>
      </c>
      <c r="H71">
        <v>276.57854725882157</v>
      </c>
      <c r="I71">
        <v>228.57067842087784</v>
      </c>
      <c r="J71">
        <v>391437.51783166907</v>
      </c>
      <c r="K71">
        <v>388011.90097588033</v>
      </c>
      <c r="L71">
        <v>10.183350812221622</v>
      </c>
      <c r="M71">
        <v>103.53980037784142</v>
      </c>
      <c r="N71">
        <v>161.00244661511567</v>
      </c>
      <c r="O71">
        <v>5383.6359110343165</v>
      </c>
      <c r="P71">
        <v>80.428004214681721</v>
      </c>
      <c r="Q71">
        <v>0.41575724960199684</v>
      </c>
      <c r="R71">
        <v>456.68436270312509</v>
      </c>
      <c r="S71">
        <v>1280.054637274583</v>
      </c>
      <c r="T71">
        <v>167.97141089811402</v>
      </c>
      <c r="U71">
        <v>740.97136297738689</v>
      </c>
      <c r="V71">
        <v>111.88818633634841</v>
      </c>
      <c r="W71">
        <v>28.453663533308326</v>
      </c>
      <c r="X71">
        <v>73.003336866621254</v>
      </c>
      <c r="Y71">
        <v>6.5847267465329979</v>
      </c>
      <c r="Z71">
        <v>27.056051510945963</v>
      </c>
      <c r="AA71">
        <v>3.3670424241633117</v>
      </c>
      <c r="AB71">
        <v>6.7197996426504467</v>
      </c>
      <c r="AC71">
        <v>0.59335009425158003</v>
      </c>
      <c r="AD71">
        <v>2.8437922898264083</v>
      </c>
      <c r="AE71">
        <v>0.31262777320345647</v>
      </c>
      <c r="AF71" t="s">
        <v>317</v>
      </c>
      <c r="AG71">
        <v>7.8010449919445222</v>
      </c>
      <c r="AH71">
        <v>9.9788037856677896</v>
      </c>
      <c r="AI71">
        <v>0.29038512502398661</v>
      </c>
      <c r="AJ71" s="29">
        <v>18.197401200631962</v>
      </c>
      <c r="AK71" s="30">
        <v>1.2463326426916657</v>
      </c>
      <c r="AL71" s="30" t="s">
        <v>320</v>
      </c>
      <c r="AM71" s="30" t="s">
        <v>321</v>
      </c>
      <c r="AN71" s="30" t="s">
        <v>322</v>
      </c>
      <c r="AO71" s="30">
        <v>7308.4317500239595</v>
      </c>
      <c r="AP71" s="30">
        <v>109.69466375111573</v>
      </c>
      <c r="AQ71" s="30">
        <v>149.39443115130553</v>
      </c>
      <c r="AR71" s="30">
        <v>13449.513156059236</v>
      </c>
      <c r="AS71" s="30">
        <v>12545.886125419916</v>
      </c>
      <c r="AT71" s="30">
        <v>1.1533253133642796</v>
      </c>
      <c r="AU71" s="30">
        <v>3.4448057060027559</v>
      </c>
      <c r="AV71" s="30">
        <v>18.097511978425743</v>
      </c>
      <c r="AW71" s="30">
        <v>181.3932255337852</v>
      </c>
      <c r="AX71" s="30">
        <v>3.1288876123377398</v>
      </c>
      <c r="AY71" s="30">
        <v>2.0538162546228835E-2</v>
      </c>
      <c r="AZ71" s="30">
        <v>14.573987930984226</v>
      </c>
      <c r="BA71" s="30">
        <v>42.561502715737433</v>
      </c>
      <c r="BB71" s="30">
        <v>5.9938409350239947</v>
      </c>
      <c r="BC71" s="30">
        <v>29.308641237110862</v>
      </c>
      <c r="BD71" s="30">
        <v>4.7630638425688776</v>
      </c>
      <c r="BE71" s="30">
        <v>1.2876581317723041</v>
      </c>
      <c r="BF71" s="30">
        <v>3.1124299271113798</v>
      </c>
      <c r="BG71" s="30">
        <v>0.26779013536101604</v>
      </c>
      <c r="BH71" s="30">
        <v>1.1563193278814714</v>
      </c>
      <c r="BI71" s="30">
        <v>0.14845734827860751</v>
      </c>
      <c r="BJ71" s="30">
        <v>0.30977034785732943</v>
      </c>
      <c r="BK71" s="30">
        <v>4.3207810988634479E-2</v>
      </c>
      <c r="BL71" s="30">
        <v>0.24571714113111992</v>
      </c>
      <c r="BM71" s="30">
        <v>2.716641105508405E-2</v>
      </c>
      <c r="BN71" s="30">
        <v>2.4810979301871629E-2</v>
      </c>
      <c r="BO71" s="30">
        <v>0.22653047009507837</v>
      </c>
      <c r="BP71" s="30">
        <v>0.17869878501470199</v>
      </c>
      <c r="BQ71" s="31" t="s">
        <v>323</v>
      </c>
      <c r="BR71">
        <v>1.8999936907972492</v>
      </c>
      <c r="BS71">
        <v>4.9458128588271408E-2</v>
      </c>
      <c r="BT71">
        <v>0.54949143692491598</v>
      </c>
      <c r="BU71">
        <v>195.46705664797273</v>
      </c>
      <c r="BV71">
        <v>330.36448722424063</v>
      </c>
      <c r="BW71">
        <v>25.545121701257511</v>
      </c>
      <c r="BX71">
        <v>231.14523003854646</v>
      </c>
      <c r="BY71">
        <v>286.40849447356072</v>
      </c>
      <c r="BZ71">
        <v>127.70045067909969</v>
      </c>
      <c r="CA71">
        <v>61.750247396940246</v>
      </c>
      <c r="CB71">
        <v>1.4381181537308685</v>
      </c>
      <c r="CC71">
        <v>1.8487288762751479</v>
      </c>
      <c r="CD71">
        <v>11.228409861887904</v>
      </c>
      <c r="CE71">
        <v>9.1605641271994944</v>
      </c>
      <c r="CF71">
        <v>1.3245050256382026E-2</v>
      </c>
      <c r="CG71">
        <v>2.8419846290494481E-2</v>
      </c>
      <c r="CH71">
        <v>4.9860075331031508E-3</v>
      </c>
      <c r="CI71">
        <v>2.3180277517440201E-2</v>
      </c>
      <c r="CJ71">
        <v>1.9320430706894549E-2</v>
      </c>
      <c r="CK71">
        <v>8.084652126045147E-2</v>
      </c>
      <c r="CL71">
        <v>3.1243555243509684E-2</v>
      </c>
      <c r="CM71">
        <v>8.6877518675053857E-3</v>
      </c>
      <c r="CN71">
        <v>0.12279350732997799</v>
      </c>
      <c r="CO71">
        <v>2.1048574015798408E-2</v>
      </c>
      <c r="CP71">
        <v>7.6927945895270286E-2</v>
      </c>
      <c r="CQ71">
        <v>2.1683874997411565E-2</v>
      </c>
      <c r="CR71">
        <v>6.9811608616633034E-2</v>
      </c>
      <c r="CS71">
        <v>2.3814399474747658E-2</v>
      </c>
      <c r="CT71">
        <v>0.10577887818438343</v>
      </c>
      <c r="CU71">
        <v>2.6381519872244311E-2</v>
      </c>
      <c r="CV71">
        <v>1.9587130403900019E-2</v>
      </c>
      <c r="CW71">
        <v>6.0763928402871252E-2</v>
      </c>
      <c r="CX71">
        <v>3.1949654748901046E-2</v>
      </c>
      <c r="CY71">
        <v>3.274557467491683E-2</v>
      </c>
    </row>
    <row r="72" spans="1:103" x14ac:dyDescent="0.25">
      <c r="A72" s="37" t="s">
        <v>319</v>
      </c>
      <c r="B72">
        <v>646.14261966888989</v>
      </c>
      <c r="C72">
        <v>43.323136964271853</v>
      </c>
      <c r="D72" t="s">
        <v>320</v>
      </c>
      <c r="E72" t="s">
        <v>321</v>
      </c>
      <c r="F72" t="s">
        <v>322</v>
      </c>
      <c r="G72">
        <v>217800.5023161296</v>
      </c>
      <c r="H72">
        <v>247.3799950757959</v>
      </c>
      <c r="I72">
        <v>297.59323090707096</v>
      </c>
      <c r="J72">
        <v>389579.31526390871</v>
      </c>
      <c r="K72">
        <v>383160.46850347362</v>
      </c>
      <c r="L72">
        <v>9.2887137058089095</v>
      </c>
      <c r="M72">
        <v>95.005222998254808</v>
      </c>
      <c r="N72">
        <v>78.30547456152955</v>
      </c>
      <c r="O72">
        <v>4726.8179525097948</v>
      </c>
      <c r="P72">
        <v>72.190786553069273</v>
      </c>
      <c r="Q72">
        <v>6.1474683836626243E-2</v>
      </c>
      <c r="R72">
        <v>378.82049439677286</v>
      </c>
      <c r="S72">
        <v>1124.4248632412191</v>
      </c>
      <c r="T72">
        <v>156.80731200332789</v>
      </c>
      <c r="U72">
        <v>712.11648111595207</v>
      </c>
      <c r="V72">
        <v>109.09272063500912</v>
      </c>
      <c r="W72">
        <v>27.441532813520912</v>
      </c>
      <c r="X72">
        <v>66.76987562173413</v>
      </c>
      <c r="Y72">
        <v>5.9131100279551312</v>
      </c>
      <c r="Z72">
        <v>24.193499501220849</v>
      </c>
      <c r="AA72">
        <v>3.1255987463306236</v>
      </c>
      <c r="AB72">
        <v>6.1078220503508209</v>
      </c>
      <c r="AC72">
        <v>0.55080588280883458</v>
      </c>
      <c r="AD72">
        <v>2.8297967877835477</v>
      </c>
      <c r="AE72">
        <v>0.20598571598543122</v>
      </c>
      <c r="AF72">
        <v>4.3366340377638403E-2</v>
      </c>
      <c r="AG72">
        <v>5.4056423160281222</v>
      </c>
      <c r="AH72">
        <v>4.284073057361292</v>
      </c>
      <c r="AI72" t="s">
        <v>323</v>
      </c>
      <c r="AJ72" s="29">
        <v>7.4879241837862027</v>
      </c>
      <c r="AK72" s="30">
        <v>0.59182271457567126</v>
      </c>
      <c r="AL72" s="30" t="s">
        <v>326</v>
      </c>
      <c r="AM72" s="30" t="s">
        <v>327</v>
      </c>
      <c r="AN72" s="30">
        <v>17.214574180211589</v>
      </c>
      <c r="AO72" s="30">
        <v>2854.8375927962907</v>
      </c>
      <c r="AP72" s="30">
        <v>12.490885065320322</v>
      </c>
      <c r="AQ72" s="30">
        <v>12.685659464332698</v>
      </c>
      <c r="AR72" s="30">
        <v>3792.9396302151886</v>
      </c>
      <c r="AS72" s="30">
        <v>3715.1404637996075</v>
      </c>
      <c r="AT72" s="30">
        <v>0.24041157118804773</v>
      </c>
      <c r="AU72" s="30">
        <v>1.0259499895126347</v>
      </c>
      <c r="AV72" s="30">
        <v>2.4521296569920916</v>
      </c>
      <c r="AW72" s="30">
        <v>69.771523082284034</v>
      </c>
      <c r="AX72" s="30">
        <v>0.89115630731332551</v>
      </c>
      <c r="AY72" s="30">
        <v>9.4774986070996613E-3</v>
      </c>
      <c r="AZ72" s="30">
        <v>5.1864222439531398</v>
      </c>
      <c r="BA72" s="30">
        <v>11.798514459208668</v>
      </c>
      <c r="BB72" s="30">
        <v>1.6868258233360867</v>
      </c>
      <c r="BC72" s="30">
        <v>7.2542517063961833</v>
      </c>
      <c r="BD72" s="30">
        <v>1.2020169448433839</v>
      </c>
      <c r="BE72" s="30">
        <v>0.30939004723510233</v>
      </c>
      <c r="BF72" s="30">
        <v>0.81318307462566308</v>
      </c>
      <c r="BG72" s="30">
        <v>7.4386449475517605E-2</v>
      </c>
      <c r="BH72" s="30">
        <v>0.30852858048783544</v>
      </c>
      <c r="BI72" s="30">
        <v>3.5662167380144251E-2</v>
      </c>
      <c r="BJ72" s="30">
        <v>8.5104350075989196E-2</v>
      </c>
      <c r="BK72" s="30">
        <v>1.0635921477155945E-2</v>
      </c>
      <c r="BL72" s="30">
        <v>5.8618133245527025E-2</v>
      </c>
      <c r="BM72" s="30">
        <v>8.193036310458833E-3</v>
      </c>
      <c r="BN72" s="30" t="s">
        <v>328</v>
      </c>
      <c r="BO72" s="30">
        <v>0.10793724921642972</v>
      </c>
      <c r="BP72" s="30">
        <v>7.9547405857527842E-2</v>
      </c>
      <c r="BQ72" s="31">
        <v>8.5596832807475799E-3</v>
      </c>
      <c r="BR72">
        <v>0.1629354089085765</v>
      </c>
      <c r="BS72">
        <v>5.5717952152215108E-3</v>
      </c>
      <c r="BT72">
        <v>5.05648060416167E-2</v>
      </c>
      <c r="BU72">
        <v>17.086806042738161</v>
      </c>
      <c r="BV72">
        <v>28.857526318287899</v>
      </c>
      <c r="BW72">
        <v>2.2188985730230395</v>
      </c>
      <c r="BX72">
        <v>20.495111990855005</v>
      </c>
      <c r="BY72">
        <v>25.208396426231964</v>
      </c>
      <c r="BZ72">
        <v>11.49428315003022</v>
      </c>
      <c r="CA72">
        <v>5.4214065289145124</v>
      </c>
      <c r="CB72">
        <v>0.11556328073987167</v>
      </c>
      <c r="CC72">
        <v>0.16175846369881222</v>
      </c>
      <c r="CD72">
        <v>0.98593257238211518</v>
      </c>
      <c r="CE72">
        <v>0.80336651363084399</v>
      </c>
      <c r="CF72">
        <v>1.4597483343458551E-3</v>
      </c>
      <c r="CG72">
        <v>2.4566963150697381E-3</v>
      </c>
      <c r="CH72">
        <v>4.3835443099620266E-4</v>
      </c>
      <c r="CI72">
        <v>4.4457349423928363E-3</v>
      </c>
      <c r="CJ72">
        <v>1.1207509930978156E-3</v>
      </c>
      <c r="CK72">
        <v>8.9132680214165771E-3</v>
      </c>
      <c r="CL72">
        <v>1.043265442891766E-2</v>
      </c>
      <c r="CM72">
        <v>7.6421792622915748E-4</v>
      </c>
      <c r="CN72">
        <v>1.0596816252480618E-2</v>
      </c>
      <c r="CO72">
        <v>1.2210730664246846E-3</v>
      </c>
      <c r="CP72">
        <v>7.7372610415965583E-3</v>
      </c>
      <c r="CQ72">
        <v>1.8695439557100985E-3</v>
      </c>
      <c r="CR72">
        <v>7.9483705680652283E-3</v>
      </c>
      <c r="CS72">
        <v>1.5722357021205912E-3</v>
      </c>
      <c r="CT72">
        <v>7.8244760829710314E-3</v>
      </c>
      <c r="CU72">
        <v>2.4872362544956319E-3</v>
      </c>
      <c r="CV72">
        <v>6.5392846179730792E-3</v>
      </c>
      <c r="CW72">
        <v>7.8084381760996063E-3</v>
      </c>
      <c r="CX72">
        <v>1.8536118485914363E-3</v>
      </c>
      <c r="CY72">
        <v>3.4606582336478811E-3</v>
      </c>
    </row>
    <row r="73" spans="1:103" x14ac:dyDescent="0.25">
      <c r="A73" s="37" t="s">
        <v>325</v>
      </c>
      <c r="B73">
        <v>822.45913220668115</v>
      </c>
      <c r="C73">
        <v>61.284853101638348</v>
      </c>
      <c r="D73" t="s">
        <v>326</v>
      </c>
      <c r="E73" t="s">
        <v>327</v>
      </c>
      <c r="F73">
        <v>223.71646412956224</v>
      </c>
      <c r="G73">
        <v>222406.25781469568</v>
      </c>
      <c r="H73">
        <v>285.30972919698473</v>
      </c>
      <c r="I73">
        <v>254.32593207940573</v>
      </c>
      <c r="J73">
        <v>386934.95007132669</v>
      </c>
      <c r="K73">
        <v>385066.65175017301</v>
      </c>
      <c r="L73">
        <v>9.7558162860570636</v>
      </c>
      <c r="M73">
        <v>85.800966453283408</v>
      </c>
      <c r="N73">
        <v>88.466671208619758</v>
      </c>
      <c r="O73">
        <v>5668.3510725394226</v>
      </c>
      <c r="P73">
        <v>75.107850611721219</v>
      </c>
      <c r="Q73">
        <v>0.24316633969534554</v>
      </c>
      <c r="R73">
        <v>454.40761892678876</v>
      </c>
      <c r="S73">
        <v>1242.7399074448556</v>
      </c>
      <c r="T73">
        <v>161.87708767621405</v>
      </c>
      <c r="U73">
        <v>704.06834315536503</v>
      </c>
      <c r="V73">
        <v>104.44667788898101</v>
      </c>
      <c r="W73">
        <v>25.923935655778699</v>
      </c>
      <c r="X73">
        <v>66.458070273135675</v>
      </c>
      <c r="Y73">
        <v>6.0277018172707999</v>
      </c>
      <c r="Z73">
        <v>25.100254398021132</v>
      </c>
      <c r="AA73">
        <v>3.1714119755767314</v>
      </c>
      <c r="AB73">
        <v>6.281783505694059</v>
      </c>
      <c r="AC73">
        <v>0.53870796313382119</v>
      </c>
      <c r="AD73">
        <v>2.5935085091120458</v>
      </c>
      <c r="AE73">
        <v>0.28216877409067403</v>
      </c>
      <c r="AF73" t="s">
        <v>328</v>
      </c>
      <c r="AG73">
        <v>7.8445960575429226</v>
      </c>
      <c r="AH73">
        <v>6.3119944186645736</v>
      </c>
      <c r="AI73">
        <v>0.21970466324451141</v>
      </c>
      <c r="AJ73" s="29">
        <v>23.770782288618921</v>
      </c>
      <c r="AK73" s="30">
        <v>6.5644359647553658</v>
      </c>
      <c r="AL73" s="30">
        <v>0.8064323996428443</v>
      </c>
      <c r="AM73" s="30" t="s">
        <v>331</v>
      </c>
      <c r="AN73" s="30">
        <v>41.585838400345018</v>
      </c>
      <c r="AO73" s="30">
        <v>3500.0707872683292</v>
      </c>
      <c r="AP73" s="30">
        <v>24.115061201416289</v>
      </c>
      <c r="AQ73" s="30">
        <v>27.846147829681069</v>
      </c>
      <c r="AR73" s="30">
        <v>5826.4959256005695</v>
      </c>
      <c r="AS73" s="30">
        <v>5540.5372973764288</v>
      </c>
      <c r="AT73" s="30">
        <v>0.40609431523604672</v>
      </c>
      <c r="AU73" s="30">
        <v>2.1751134265955616</v>
      </c>
      <c r="AV73" s="30">
        <v>11.143088613548125</v>
      </c>
      <c r="AW73" s="30">
        <v>83.785078057397286</v>
      </c>
      <c r="AX73" s="30">
        <v>1.4771733180524103</v>
      </c>
      <c r="AY73" s="30">
        <v>2.9021027562180415E-2</v>
      </c>
      <c r="AZ73" s="30">
        <v>7.1776184169031403</v>
      </c>
      <c r="BA73" s="30">
        <v>20.564576034383322</v>
      </c>
      <c r="BB73" s="30">
        <v>2.4729886241455414</v>
      </c>
      <c r="BC73" s="30">
        <v>11.997376550458812</v>
      </c>
      <c r="BD73" s="30">
        <v>1.995161801105825</v>
      </c>
      <c r="BE73" s="30">
        <v>0.50260700564776672</v>
      </c>
      <c r="BF73" s="30">
        <v>1.3915758204668638</v>
      </c>
      <c r="BG73" s="30">
        <v>0.12828650890112123</v>
      </c>
      <c r="BH73" s="30">
        <v>0.50281230100454721</v>
      </c>
      <c r="BI73" s="30">
        <v>7.1835318259916903E-2</v>
      </c>
      <c r="BJ73" s="30">
        <v>0.15779767604684167</v>
      </c>
      <c r="BK73" s="30">
        <v>1.8284830793096465E-2</v>
      </c>
      <c r="BL73" s="30">
        <v>8.9293704088524842E-2</v>
      </c>
      <c r="BM73" s="30">
        <v>1.2879316651546523E-2</v>
      </c>
      <c r="BN73" s="30" t="s">
        <v>332</v>
      </c>
      <c r="BO73" s="30">
        <v>0.1294739530839937</v>
      </c>
      <c r="BP73" s="30">
        <v>8.3395556421728884E-2</v>
      </c>
      <c r="BQ73" s="31">
        <v>2.9381006041761654E-2</v>
      </c>
      <c r="BR73">
        <v>0.39254147876533929</v>
      </c>
      <c r="BS73">
        <v>1.843320150997187E-2</v>
      </c>
      <c r="BT73">
        <v>0.11511819937333857</v>
      </c>
      <c r="BU73">
        <v>40.431583868117841</v>
      </c>
      <c r="BV73">
        <v>68.419027251875647</v>
      </c>
      <c r="BW73">
        <v>5.2651460758401143</v>
      </c>
      <c r="BX73">
        <v>48.498728361235791</v>
      </c>
      <c r="BY73">
        <v>58.864734898753852</v>
      </c>
      <c r="BZ73">
        <v>27.29904235506713</v>
      </c>
      <c r="CA73">
        <v>12.839571082384158</v>
      </c>
      <c r="CB73">
        <v>0.24653238203670066</v>
      </c>
      <c r="CC73">
        <v>0.38504960984519554</v>
      </c>
      <c r="CD73">
        <v>2.3184118578363453</v>
      </c>
      <c r="CE73">
        <v>1.8934019932482222</v>
      </c>
      <c r="CF73">
        <v>4.0239703670486692E-3</v>
      </c>
      <c r="CG73">
        <v>5.8215037559097276E-3</v>
      </c>
      <c r="CH73">
        <v>4.5893856457483954E-3</v>
      </c>
      <c r="CI73">
        <v>6.6532161614915085E-3</v>
      </c>
      <c r="CJ73">
        <v>2.6564607110769849E-3</v>
      </c>
      <c r="CK73">
        <v>2.7521784710959882E-2</v>
      </c>
      <c r="CL73">
        <v>2.4701521888828428E-2</v>
      </c>
      <c r="CM73">
        <v>8.00979367720033E-3</v>
      </c>
      <c r="CN73">
        <v>3.2715938366409257E-2</v>
      </c>
      <c r="CO73">
        <v>4.2948631519127301E-3</v>
      </c>
      <c r="CP73">
        <v>1.8306832745471621E-2</v>
      </c>
      <c r="CQ73">
        <v>4.4242816687647931E-3</v>
      </c>
      <c r="CR73">
        <v>1.2225322782585743E-2</v>
      </c>
      <c r="CS73">
        <v>2.9227872177644523E-3</v>
      </c>
      <c r="CT73">
        <v>1.8526535443990511E-2</v>
      </c>
      <c r="CU73">
        <v>1.0980940731215008E-3</v>
      </c>
      <c r="CV73">
        <v>1.2151676362736539E-2</v>
      </c>
      <c r="CW73">
        <v>1.2410006092176955E-2</v>
      </c>
      <c r="CX73">
        <v>4.3947453801757566E-3</v>
      </c>
      <c r="CY73">
        <v>1.5292875426626156E-3</v>
      </c>
    </row>
    <row r="74" spans="1:103" x14ac:dyDescent="0.25">
      <c r="A74" s="35" t="s">
        <v>330</v>
      </c>
      <c r="B74" s="35">
        <v>1140.2762008177435</v>
      </c>
      <c r="C74" s="35">
        <v>185.69194293623357</v>
      </c>
      <c r="D74" s="36">
        <v>6.8887756397743294</v>
      </c>
      <c r="E74" s="35" t="s">
        <v>331</v>
      </c>
      <c r="F74" s="35">
        <v>360.09687362353003</v>
      </c>
      <c r="G74" s="35">
        <v>218236.89459526222</v>
      </c>
      <c r="H74" s="35">
        <v>285.94112986726054</v>
      </c>
      <c r="I74" s="35">
        <v>261.69099791709971</v>
      </c>
      <c r="J74" s="35">
        <v>393224.25106990017</v>
      </c>
      <c r="K74" s="35">
        <v>386476.04832614772</v>
      </c>
      <c r="L74" s="35">
        <v>9.2055805039787852</v>
      </c>
      <c r="M74" s="35">
        <v>118.58818597578546</v>
      </c>
      <c r="N74" s="35">
        <v>222.96345618399587</v>
      </c>
      <c r="O74" s="35">
        <v>5080.5848074445166</v>
      </c>
      <c r="P74" s="35">
        <v>81.156798964298204</v>
      </c>
      <c r="Q74" s="35">
        <v>0.59590560494061717</v>
      </c>
      <c r="R74" s="35">
        <v>441.68473039934514</v>
      </c>
      <c r="S74" s="35">
        <v>1254.4227566511004</v>
      </c>
      <c r="T74" s="35">
        <v>165.47662737798041</v>
      </c>
      <c r="U74" s="35">
        <v>731.7146311548978</v>
      </c>
      <c r="V74" s="35">
        <v>110.95500764378124</v>
      </c>
      <c r="W74" s="35">
        <v>27.318812983081898</v>
      </c>
      <c r="X74" s="35">
        <v>71.818366881582293</v>
      </c>
      <c r="Y74" s="35">
        <v>6.5453857657123153</v>
      </c>
      <c r="Z74" s="35">
        <v>26.475697638356028</v>
      </c>
      <c r="AA74" s="35">
        <v>3.4605580820713628</v>
      </c>
      <c r="AB74" s="35">
        <v>6.9718207087016806</v>
      </c>
      <c r="AC74" s="35">
        <v>0.58930547469507055</v>
      </c>
      <c r="AD74" s="35">
        <v>2.8194652610096109</v>
      </c>
      <c r="AE74" s="35">
        <v>0.30755621400369471</v>
      </c>
      <c r="AF74" s="35" t="s">
        <v>332</v>
      </c>
      <c r="AG74" s="35">
        <v>7.0002815987925642</v>
      </c>
      <c r="AH74" s="35">
        <v>8.0000410966416471</v>
      </c>
      <c r="AI74" s="35">
        <v>1.0316338444386763</v>
      </c>
      <c r="AJ74" s="29">
        <v>10.122333946293617</v>
      </c>
      <c r="AK74" s="30">
        <v>8.7636224686958979</v>
      </c>
      <c r="AL74" s="30">
        <v>2.6119809707236721</v>
      </c>
      <c r="AM74" s="30">
        <v>84.828628684452369</v>
      </c>
      <c r="AN74" s="30">
        <v>43.814713085177267</v>
      </c>
      <c r="AO74" s="30">
        <v>3564.9532299603125</v>
      </c>
      <c r="AP74" s="30">
        <v>27.063873728648797</v>
      </c>
      <c r="AQ74" s="30">
        <v>31.132865989283367</v>
      </c>
      <c r="AR74" s="30">
        <v>6042.1333798786718</v>
      </c>
      <c r="AS74" s="30">
        <v>6107.8403197745429</v>
      </c>
      <c r="AT74" s="30">
        <v>0.38793551886213151</v>
      </c>
      <c r="AU74" s="30">
        <v>1.155643598377615</v>
      </c>
      <c r="AV74" s="30">
        <v>7.1591507349851868</v>
      </c>
      <c r="AW74" s="30">
        <v>85.59724138131152</v>
      </c>
      <c r="AX74" s="30">
        <v>1.3574137881106967</v>
      </c>
      <c r="AY74" s="30">
        <v>2.651696249223586E-3</v>
      </c>
      <c r="AZ74" s="30">
        <v>6.1007777521613846</v>
      </c>
      <c r="BA74" s="30">
        <v>17.790677247721284</v>
      </c>
      <c r="BB74" s="30">
        <v>2.2801479503629767</v>
      </c>
      <c r="BC74" s="30">
        <v>9.5311537981755716</v>
      </c>
      <c r="BD74" s="30">
        <v>1.6405061451454999</v>
      </c>
      <c r="BE74" s="30">
        <v>0.4134177057668097</v>
      </c>
      <c r="BF74" s="30">
        <v>1.2343704866291993</v>
      </c>
      <c r="BG74" s="30">
        <v>0.10665720447365999</v>
      </c>
      <c r="BH74" s="30">
        <v>0.45641347220459166</v>
      </c>
      <c r="BI74" s="30">
        <v>6.5148562759633946E-2</v>
      </c>
      <c r="BJ74" s="30">
        <v>0.12906226592048681</v>
      </c>
      <c r="BK74" s="30">
        <v>1.8441096480963575E-2</v>
      </c>
      <c r="BL74" s="30">
        <v>7.1760370258356701E-2</v>
      </c>
      <c r="BM74" s="30">
        <v>1.2718789800506222E-2</v>
      </c>
      <c r="BN74" s="30">
        <v>3.0512836962701163E-3</v>
      </c>
      <c r="BO74" s="30">
        <v>0.14688934226022529</v>
      </c>
      <c r="BP74" s="30">
        <v>8.858269805972218E-3</v>
      </c>
      <c r="BQ74" s="31">
        <v>6.2287377913597553E-3</v>
      </c>
      <c r="BR74">
        <v>0.39197150601396191</v>
      </c>
      <c r="BS74">
        <v>1.3359223370166828E-2</v>
      </c>
      <c r="BT74">
        <v>0.1159617705033605</v>
      </c>
      <c r="BU74">
        <v>40.646751878257575</v>
      </c>
      <c r="BV74">
        <v>68.67378647785965</v>
      </c>
      <c r="BW74">
        <v>5.2798882138634635</v>
      </c>
      <c r="BX74">
        <v>47.921058562511398</v>
      </c>
      <c r="BY74">
        <v>59.368707229594193</v>
      </c>
      <c r="BZ74">
        <v>25.880421875051997</v>
      </c>
      <c r="CA74">
        <v>12.921389337740736</v>
      </c>
      <c r="CB74">
        <v>0.29211120994927664</v>
      </c>
      <c r="CC74">
        <v>0.38398372505761474</v>
      </c>
      <c r="CD74">
        <v>2.3246333322928794</v>
      </c>
      <c r="CE74">
        <v>1.9024132932638826</v>
      </c>
      <c r="CF74">
        <v>3.4990417951574026E-3</v>
      </c>
      <c r="CG74">
        <v>2.0088657826492916E-3</v>
      </c>
      <c r="CH74">
        <v>4.6481283202621055E-3</v>
      </c>
      <c r="CI74">
        <v>4.1130119767322391E-3</v>
      </c>
      <c r="CJ74">
        <v>3.992667225977564E-3</v>
      </c>
      <c r="CK74">
        <v>5.7196006852844993E-3</v>
      </c>
      <c r="CL74">
        <v>1.9657779976315074E-2</v>
      </c>
      <c r="CM74">
        <v>5.473935955097175E-3</v>
      </c>
      <c r="CN74">
        <v>3.6245428348607722E-2</v>
      </c>
      <c r="CO74">
        <v>5.3262247643350302E-3</v>
      </c>
      <c r="CP74">
        <v>1.2505734368432527E-2</v>
      </c>
      <c r="CQ74">
        <v>3.848305889772041E-3</v>
      </c>
      <c r="CR74">
        <v>2.1460373592429541E-2</v>
      </c>
      <c r="CS74">
        <v>3.7720990370996021E-3</v>
      </c>
      <c r="CT74">
        <v>2.4467634231994547E-2</v>
      </c>
      <c r="CU74">
        <v>5.4457411711130591E-3</v>
      </c>
      <c r="CV74">
        <v>4.1931375776137585E-3</v>
      </c>
      <c r="CW74">
        <v>1.4074429340230806E-2</v>
      </c>
      <c r="CX74">
        <v>9.8277256584807446E-3</v>
      </c>
      <c r="CY74">
        <v>5.8212874242716929E-3</v>
      </c>
    </row>
    <row r="75" spans="1:103" x14ac:dyDescent="0.25">
      <c r="A75" s="35" t="s">
        <v>334</v>
      </c>
      <c r="B75" s="35">
        <v>625.59207060359449</v>
      </c>
      <c r="C75" s="35">
        <v>273.13097343509372</v>
      </c>
      <c r="D75" s="36">
        <v>75.346460961830914</v>
      </c>
      <c r="E75" s="35">
        <v>167.15238491739359</v>
      </c>
      <c r="F75" s="35">
        <v>655.32096659036972</v>
      </c>
      <c r="G75" s="35">
        <v>216222.97768796587</v>
      </c>
      <c r="H75" s="35">
        <v>471.48209644570187</v>
      </c>
      <c r="I75" s="35">
        <v>280.58724711233106</v>
      </c>
      <c r="J75" s="35">
        <v>387864.05135520687</v>
      </c>
      <c r="K75" s="35">
        <v>383587.36104636907</v>
      </c>
      <c r="L75" s="35">
        <v>9.5570919275799717</v>
      </c>
      <c r="M75" s="35">
        <v>71.254293790386924</v>
      </c>
      <c r="N75" s="35">
        <v>131.50716230575549</v>
      </c>
      <c r="O75" s="35">
        <v>4944.4905291619789</v>
      </c>
      <c r="P75" s="35">
        <v>78.58245792012967</v>
      </c>
      <c r="Q75" s="35">
        <v>8.8953466390374533E-3</v>
      </c>
      <c r="R75" s="35">
        <v>366.95919125959665</v>
      </c>
      <c r="S75" s="35">
        <v>1051.8868681443312</v>
      </c>
      <c r="T75" s="35">
        <v>140.43082472853024</v>
      </c>
      <c r="U75" s="35">
        <v>633.44070254613393</v>
      </c>
      <c r="V75" s="35">
        <v>99.036481726309603</v>
      </c>
      <c r="W75" s="35">
        <v>24.735120212835188</v>
      </c>
      <c r="X75" s="35">
        <v>67.991966751670518</v>
      </c>
      <c r="Y75" s="35">
        <v>6.2346272184763274</v>
      </c>
      <c r="Z75" s="35">
        <v>25.434473947779626</v>
      </c>
      <c r="AA75" s="35">
        <v>3.2606626552157767</v>
      </c>
      <c r="AB75" s="35">
        <v>6.4667284495760393</v>
      </c>
      <c r="AC75" s="35">
        <v>0.53815325314458751</v>
      </c>
      <c r="AD75" s="35">
        <v>2.4162202065174516</v>
      </c>
      <c r="AE75" s="35">
        <v>0.26729753299308312</v>
      </c>
      <c r="AF75" s="35">
        <v>6.1891329558874664E-3</v>
      </c>
      <c r="AG75" s="35">
        <v>6.7041542863415833</v>
      </c>
      <c r="AH75" s="35">
        <v>7.3117214457966095E-2</v>
      </c>
      <c r="AI75" s="35">
        <v>4.1162925532684635E-2</v>
      </c>
      <c r="AJ75" s="29">
        <v>15.898787555156682</v>
      </c>
      <c r="AK75" s="30">
        <v>2.3586542700191373</v>
      </c>
      <c r="AL75" s="30">
        <v>1.2017029370991634</v>
      </c>
      <c r="AM75" s="30">
        <v>33.358660554271502</v>
      </c>
      <c r="AN75" s="30">
        <v>17.712214545402823</v>
      </c>
      <c r="AO75" s="30">
        <v>2485.9027103139747</v>
      </c>
      <c r="AP75" s="30">
        <v>11.212063294175678</v>
      </c>
      <c r="AQ75" s="30">
        <v>13.499988565221425</v>
      </c>
      <c r="AR75" s="30">
        <v>4053.7653323880404</v>
      </c>
      <c r="AS75" s="30">
        <v>3771.0686861541108</v>
      </c>
      <c r="AT75" s="30">
        <v>0.22811800089372911</v>
      </c>
      <c r="AU75" s="30">
        <v>1.6055224785361892</v>
      </c>
      <c r="AV75" s="30">
        <v>7.2678318868655669</v>
      </c>
      <c r="AW75" s="30">
        <v>56.810163730994411</v>
      </c>
      <c r="AX75" s="30">
        <v>0.82117870843264895</v>
      </c>
      <c r="AY75" s="30">
        <v>2.7779446787228847E-2</v>
      </c>
      <c r="AZ75" s="30">
        <v>4.330636801932167</v>
      </c>
      <c r="BA75" s="30">
        <v>11.635941895083935</v>
      </c>
      <c r="BB75" s="30">
        <v>1.4684688883878567</v>
      </c>
      <c r="BC75" s="30">
        <v>7.2614528413475146</v>
      </c>
      <c r="BD75" s="30">
        <v>1.2105908028285923</v>
      </c>
      <c r="BE75" s="30">
        <v>0.30123812898580954</v>
      </c>
      <c r="BF75" s="30">
        <v>0.73124244297300278</v>
      </c>
      <c r="BG75" s="30">
        <v>7.0757028893857127E-2</v>
      </c>
      <c r="BH75" s="30">
        <v>0.32656990331770092</v>
      </c>
      <c r="BI75" s="30">
        <v>4.4212321160128736E-2</v>
      </c>
      <c r="BJ75" s="30">
        <v>9.3872309952341748E-2</v>
      </c>
      <c r="BK75" s="30">
        <v>1.19154662615635E-2</v>
      </c>
      <c r="BL75" s="30">
        <v>6.0375543591008288E-2</v>
      </c>
      <c r="BM75" s="30">
        <v>9.3539290921791796E-3</v>
      </c>
      <c r="BN75" s="30" t="s">
        <v>970</v>
      </c>
      <c r="BO75" s="30">
        <v>0.1067354699444502</v>
      </c>
      <c r="BP75" s="30">
        <v>0.10856845820956383</v>
      </c>
      <c r="BQ75" s="31">
        <v>2.5231420620916462E-2</v>
      </c>
      <c r="BR75">
        <v>0.16437659832034607</v>
      </c>
      <c r="BS75">
        <v>5.5508854133626342E-3</v>
      </c>
      <c r="BT75">
        <v>4.981960020360645E-2</v>
      </c>
      <c r="BU75">
        <v>17.059035020719143</v>
      </c>
      <c r="BV75">
        <v>28.799488898785292</v>
      </c>
      <c r="BW75">
        <v>2.209273319557929</v>
      </c>
      <c r="BX75">
        <v>20.202786805066051</v>
      </c>
      <c r="BY75">
        <v>24.790900123981803</v>
      </c>
      <c r="BZ75">
        <v>10.997219435592177</v>
      </c>
      <c r="CA75">
        <v>5.4101890106101651</v>
      </c>
      <c r="CB75">
        <v>9.9618660990952942E-2</v>
      </c>
      <c r="CC75">
        <v>0.16169793590560763</v>
      </c>
      <c r="CD75">
        <v>0.97559928156390396</v>
      </c>
      <c r="CE75">
        <v>0.79831656915138471</v>
      </c>
      <c r="CF75">
        <v>1.6924735484871252E-3</v>
      </c>
      <c r="CG75">
        <v>8.3595964902243448E-4</v>
      </c>
      <c r="CH75">
        <v>1.6578361363571916E-3</v>
      </c>
      <c r="CI75">
        <v>3.6472920251329655E-3</v>
      </c>
      <c r="CJ75">
        <v>1.6586550033276381E-3</v>
      </c>
      <c r="CK75">
        <v>1.1581365669332386E-2</v>
      </c>
      <c r="CL75">
        <v>8.1686260975257219E-3</v>
      </c>
      <c r="CM75">
        <v>7.7597036290615333E-4</v>
      </c>
      <c r="CN75">
        <v>1.0562326830722059E-2</v>
      </c>
      <c r="CO75">
        <v>1.2193466295942503E-3</v>
      </c>
      <c r="CP75">
        <v>7.7030744426034702E-3</v>
      </c>
      <c r="CQ75">
        <v>2.4558142300782687E-3</v>
      </c>
      <c r="CR75">
        <v>7.3353757741843181E-3</v>
      </c>
      <c r="CS75">
        <v>1.8251025383184704E-3</v>
      </c>
      <c r="CT75">
        <v>7.7990952562234624E-3</v>
      </c>
      <c r="CU75">
        <v>2.2621626496533531E-3</v>
      </c>
      <c r="CV75">
        <v>6.5132725232693138E-3</v>
      </c>
      <c r="CW75">
        <v>6.8929534325301344E-3</v>
      </c>
      <c r="CX75">
        <v>3.3597539380056428E-3</v>
      </c>
      <c r="CY75">
        <v>2.4196615214722209E-3</v>
      </c>
    </row>
    <row r="76" spans="1:103" x14ac:dyDescent="0.25">
      <c r="A76" s="35" t="s">
        <v>336</v>
      </c>
      <c r="B76" s="35">
        <v>1488.7011426800354</v>
      </c>
      <c r="C76" s="35">
        <v>297.18038386814192</v>
      </c>
      <c r="D76" s="36">
        <v>15.328933788255371</v>
      </c>
      <c r="E76" s="35">
        <v>127.33617889228212</v>
      </c>
      <c r="F76" s="35">
        <v>370.67224680112992</v>
      </c>
      <c r="G76" s="35">
        <v>218081.95624246696</v>
      </c>
      <c r="H76" s="35">
        <v>315.10088842556752</v>
      </c>
      <c r="I76" s="35">
        <v>249.41855677539246</v>
      </c>
      <c r="J76" s="35">
        <v>391080.17118402285</v>
      </c>
      <c r="K76" s="35">
        <v>387929.74982034118</v>
      </c>
      <c r="L76" s="35">
        <v>9.6473779830882318</v>
      </c>
      <c r="M76" s="35">
        <v>136.16019109155638</v>
      </c>
      <c r="N76" s="35">
        <v>427.63483934889985</v>
      </c>
      <c r="O76" s="35">
        <v>5183.5596174547727</v>
      </c>
      <c r="P76" s="35">
        <v>82.285496544769941</v>
      </c>
      <c r="Q76" s="35">
        <v>1.2929839406286594</v>
      </c>
      <c r="R76" s="35">
        <v>464.83865845123984</v>
      </c>
      <c r="S76" s="35">
        <v>1301.4390379173342</v>
      </c>
      <c r="T76" s="35">
        <v>169.90628785471617</v>
      </c>
      <c r="U76" s="35">
        <v>739.36764949974338</v>
      </c>
      <c r="V76" s="35">
        <v>111.32317714679979</v>
      </c>
      <c r="W76" s="35">
        <v>27.309296594167883</v>
      </c>
      <c r="X76" s="35">
        <v>70.597068059281284</v>
      </c>
      <c r="Y76" s="35">
        <v>6.4204009712039376</v>
      </c>
      <c r="Z76" s="35">
        <v>26.658699605381063</v>
      </c>
      <c r="AA76" s="35">
        <v>3.4430763035130063</v>
      </c>
      <c r="AB76" s="35">
        <v>6.8695930664662361</v>
      </c>
      <c r="AC76" s="35">
        <v>0.60994989249468468</v>
      </c>
      <c r="AD76" s="35">
        <v>2.9944506235995947</v>
      </c>
      <c r="AE76" s="35">
        <v>0.33261787626624278</v>
      </c>
      <c r="AF76" s="35" t="s">
        <v>970</v>
      </c>
      <c r="AG76" s="35">
        <v>8.2354918952802336</v>
      </c>
      <c r="AH76" s="35">
        <v>8.1773879517471588</v>
      </c>
      <c r="AI76" s="35">
        <v>1.3619149798597208</v>
      </c>
      <c r="AJ76" s="29">
        <v>11.368288446338038</v>
      </c>
      <c r="AK76" s="30">
        <v>33.416687609511214</v>
      </c>
      <c r="AL76" s="30">
        <v>5.0485241116518047</v>
      </c>
      <c r="AM76" s="30">
        <v>176.37019848961842</v>
      </c>
      <c r="AN76" s="30">
        <v>94.330568911230756</v>
      </c>
      <c r="AO76" s="30">
        <v>4610.5239788382742</v>
      </c>
      <c r="AP76" s="30">
        <v>50.533579867876419</v>
      </c>
      <c r="AQ76" s="30">
        <v>61.699579115517906</v>
      </c>
      <c r="AR76" s="30">
        <v>8394.2141058248908</v>
      </c>
      <c r="AS76" s="30">
        <v>8169.3288172546163</v>
      </c>
      <c r="AT76" s="30">
        <v>0.60223596117854528</v>
      </c>
      <c r="AU76" s="30">
        <v>1.6509566333437355</v>
      </c>
      <c r="AV76" s="30">
        <v>37.378538322809085</v>
      </c>
      <c r="AW76" s="30">
        <v>105.66861707850154</v>
      </c>
      <c r="AX76" s="30">
        <v>1.5789317608457094</v>
      </c>
      <c r="AY76" s="30">
        <v>5.4165843863964499E-3</v>
      </c>
      <c r="AZ76" s="30">
        <v>8.4265563139318793</v>
      </c>
      <c r="BA76" s="30">
        <v>23.131510529114639</v>
      </c>
      <c r="BB76" s="30">
        <v>3.153604101967606</v>
      </c>
      <c r="BC76" s="30">
        <v>13.827432103757001</v>
      </c>
      <c r="BD76" s="30">
        <v>2.0879616072086709</v>
      </c>
      <c r="BE76" s="30">
        <v>0.56624687227678816</v>
      </c>
      <c r="BF76" s="30">
        <v>1.5254358149191491</v>
      </c>
      <c r="BG76" s="30">
        <v>0.13525661949296702</v>
      </c>
      <c r="BH76" s="30">
        <v>0.58087117099022245</v>
      </c>
      <c r="BI76" s="30">
        <v>8.6495988088232917E-2</v>
      </c>
      <c r="BJ76" s="30">
        <v>0.21510499483603443</v>
      </c>
      <c r="BK76" s="30">
        <v>2.5843624908768192E-2</v>
      </c>
      <c r="BL76" s="30">
        <v>0.13353521977324784</v>
      </c>
      <c r="BM76" s="30">
        <v>1.853541459432664E-2</v>
      </c>
      <c r="BN76" s="30" t="s">
        <v>971</v>
      </c>
      <c r="BO76" s="30">
        <v>0.20085651234174917</v>
      </c>
      <c r="BP76" s="30">
        <v>5.6681382222461114E-2</v>
      </c>
      <c r="BQ76" s="31">
        <v>1.2483096268973483E-2</v>
      </c>
      <c r="BR76">
        <v>0.84236460241805566</v>
      </c>
      <c r="BS76">
        <v>7.6891630192805635E-2</v>
      </c>
      <c r="BT76">
        <v>0.25451245690176938</v>
      </c>
      <c r="BU76">
        <v>86.042023575116133</v>
      </c>
      <c r="BV76">
        <v>145.40866240365153</v>
      </c>
      <c r="BW76">
        <v>11.198499688620172</v>
      </c>
      <c r="BX76">
        <v>102.53975597698775</v>
      </c>
      <c r="BY76">
        <v>125.3492635766017</v>
      </c>
      <c r="BZ76">
        <v>57.462406285565002</v>
      </c>
      <c r="CA76">
        <v>27.700645811660983</v>
      </c>
      <c r="CB76">
        <v>0.57423417678915423</v>
      </c>
      <c r="CC76">
        <v>0.81622753350779131</v>
      </c>
      <c r="CD76">
        <v>4.9187485088575711</v>
      </c>
      <c r="CE76">
        <v>4.0791064784318625</v>
      </c>
      <c r="CF76">
        <v>8.5711722061608542E-3</v>
      </c>
      <c r="CG76">
        <v>4.2342395015349844E-3</v>
      </c>
      <c r="CH76">
        <v>1.0942914932671745E-2</v>
      </c>
      <c r="CI76">
        <v>1.3295919554273417E-2</v>
      </c>
      <c r="CJ76">
        <v>8.4026307819767485E-3</v>
      </c>
      <c r="CK76">
        <v>5.2431623354556443E-2</v>
      </c>
      <c r="CL76">
        <v>6.1345802511464445E-2</v>
      </c>
      <c r="CM76">
        <v>2.0926608728421576E-2</v>
      </c>
      <c r="CN76">
        <v>7.6275654372484347E-2</v>
      </c>
      <c r="CO76">
        <v>1.1209549135808584E-2</v>
      </c>
      <c r="CP76">
        <v>3.9020897712517766E-2</v>
      </c>
      <c r="CQ76">
        <v>6.363420977830418E-3</v>
      </c>
      <c r="CR76">
        <v>6.9835788542595943E-3</v>
      </c>
      <c r="CS76">
        <v>7.9399263742177626E-3</v>
      </c>
      <c r="CT76">
        <v>3.1038709506041276E-2</v>
      </c>
      <c r="CU76">
        <v>2.3556794674294114E-3</v>
      </c>
      <c r="CV76">
        <v>3.841729016785491E-2</v>
      </c>
      <c r="CW76">
        <v>2.2745248513795797E-2</v>
      </c>
      <c r="CX76">
        <v>1.194231271929291E-2</v>
      </c>
      <c r="CY76">
        <v>9.635044925705185E-3</v>
      </c>
    </row>
    <row r="77" spans="1:103" x14ac:dyDescent="0.25">
      <c r="A77" s="35" t="s">
        <v>338</v>
      </c>
      <c r="B77" s="35">
        <v>651.88501636988599</v>
      </c>
      <c r="C77" s="35">
        <v>398.32851501184672</v>
      </c>
      <c r="D77" s="36">
        <v>32.462366636581244</v>
      </c>
      <c r="E77" s="35">
        <v>522.68414163739351</v>
      </c>
      <c r="F77" s="35">
        <v>868.80120513594397</v>
      </c>
      <c r="G77" s="35">
        <v>215852.01100071587</v>
      </c>
      <c r="H77" s="35">
        <v>423.27494085665893</v>
      </c>
      <c r="I77" s="35">
        <v>205.39444546649378</v>
      </c>
      <c r="J77" s="35">
        <v>389221.96861626249</v>
      </c>
      <c r="K77" s="35">
        <v>378671.23012633563</v>
      </c>
      <c r="L77" s="35">
        <v>9.4609807853395811</v>
      </c>
      <c r="M77" s="35">
        <v>64.857170714966088</v>
      </c>
      <c r="N77" s="35">
        <v>320.93368735241023</v>
      </c>
      <c r="O77" s="35">
        <v>4960.1760659449064</v>
      </c>
      <c r="P77" s="35">
        <v>71.280030953517851</v>
      </c>
      <c r="Q77" s="35">
        <v>1.7186950006230564E-2</v>
      </c>
      <c r="R77" s="35">
        <v>384.61429851608671</v>
      </c>
      <c r="S77" s="35">
        <v>1051.2404831324311</v>
      </c>
      <c r="T77" s="35">
        <v>142.13993215849447</v>
      </c>
      <c r="U77" s="35">
        <v>616.69614878464347</v>
      </c>
      <c r="V77" s="35">
        <v>90.834388327912237</v>
      </c>
      <c r="W77" s="35">
        <v>23.172756730203083</v>
      </c>
      <c r="X77" s="35">
        <v>60.707552525387293</v>
      </c>
      <c r="Y77" s="35">
        <v>5.5386818809167568</v>
      </c>
      <c r="Z77" s="35">
        <v>23.206997601956612</v>
      </c>
      <c r="AA77" s="35">
        <v>3.0895851463916597</v>
      </c>
      <c r="AB77" s="35">
        <v>6.1801137262342012</v>
      </c>
      <c r="AC77" s="35">
        <v>0.5334752241247549</v>
      </c>
      <c r="AD77" s="35">
        <v>2.7119990386530466</v>
      </c>
      <c r="AE77" s="35">
        <v>0.29555093464623</v>
      </c>
      <c r="AF77" s="35" t="s">
        <v>971</v>
      </c>
      <c r="AG77" s="35">
        <v>7.1883652132766631</v>
      </c>
      <c r="AH77" s="35">
        <v>1.6064011183865103</v>
      </c>
      <c r="AI77" s="35">
        <v>7.9817012212331132E-2</v>
      </c>
      <c r="AJ77" s="29">
        <v>5.9643681492283083</v>
      </c>
      <c r="AK77" s="30">
        <v>3.2776846741077628</v>
      </c>
      <c r="AL77" s="30">
        <v>1.1251576436396946</v>
      </c>
      <c r="AM77" s="30">
        <v>47.931726868426829</v>
      </c>
      <c r="AN77" s="30">
        <v>23.415572646910292</v>
      </c>
      <c r="AO77" s="30">
        <v>2506.0467273056115</v>
      </c>
      <c r="AP77" s="30">
        <v>14.377530329293474</v>
      </c>
      <c r="AQ77" s="30">
        <v>13.790272997406392</v>
      </c>
      <c r="AR77" s="30">
        <v>3784.537878878401</v>
      </c>
      <c r="AS77" s="30">
        <v>3453.7157915872854</v>
      </c>
      <c r="AT77" s="30">
        <v>0.34567421445099833</v>
      </c>
      <c r="AU77" s="30">
        <v>0.6243065574974348</v>
      </c>
      <c r="AV77" s="30">
        <v>4.245132012732677</v>
      </c>
      <c r="AW77" s="30">
        <v>48.773329548843463</v>
      </c>
      <c r="AX77" s="30">
        <v>0.73109156142365539</v>
      </c>
      <c r="AY77" s="30">
        <v>3.0496917034441343E-3</v>
      </c>
      <c r="AZ77" s="30">
        <v>3.617983976821491</v>
      </c>
      <c r="BA77" s="30">
        <v>9.0749928550071832</v>
      </c>
      <c r="BB77" s="30">
        <v>1.2430795176915763</v>
      </c>
      <c r="BC77" s="30">
        <v>5.6116828863746058</v>
      </c>
      <c r="BD77" s="30">
        <v>1.0327734019332022</v>
      </c>
      <c r="BE77" s="30">
        <v>0.26288187142130182</v>
      </c>
      <c r="BF77" s="30">
        <v>0.67638586880828633</v>
      </c>
      <c r="BG77" s="30">
        <v>7.2801382293760222E-2</v>
      </c>
      <c r="BH77" s="30">
        <v>0.28587412983374955</v>
      </c>
      <c r="BI77" s="30">
        <v>4.0509342327205537E-2</v>
      </c>
      <c r="BJ77" s="30">
        <v>8.8550288037060332E-2</v>
      </c>
      <c r="BK77" s="30">
        <v>1.1704794321269004E-2</v>
      </c>
      <c r="BL77" s="30">
        <v>5.5906873786097266E-2</v>
      </c>
      <c r="BM77" s="30">
        <v>1.0358724631212759E-2</v>
      </c>
      <c r="BN77" s="30">
        <v>3.2924521803218156E-3</v>
      </c>
      <c r="BO77" s="30">
        <v>8.4388430711643689E-2</v>
      </c>
      <c r="BP77" s="30">
        <v>1.4002469925367024E-2</v>
      </c>
      <c r="BQ77" s="31">
        <v>2.0696001301751376E-3</v>
      </c>
      <c r="BR77">
        <v>0.19626365574965157</v>
      </c>
      <c r="BS77">
        <v>1.3872256634633959E-3</v>
      </c>
      <c r="BT77">
        <v>6.0374653963534489E-2</v>
      </c>
      <c r="BU77">
        <v>20.349385980505726</v>
      </c>
      <c r="BV77">
        <v>36.378282098423561</v>
      </c>
      <c r="BW77">
        <v>2.7270739780367572</v>
      </c>
      <c r="BX77">
        <v>25.493176237264809</v>
      </c>
      <c r="BY77">
        <v>27.330920782299106</v>
      </c>
      <c r="BZ77">
        <v>13.86406466981245</v>
      </c>
      <c r="CA77">
        <v>6.5681374667955366</v>
      </c>
      <c r="CB77">
        <v>0.13195708075157059</v>
      </c>
      <c r="CC77">
        <v>0.18742769938821163</v>
      </c>
      <c r="CD77">
        <v>1.155307621427613</v>
      </c>
      <c r="CE77">
        <v>0.94105972939978777</v>
      </c>
      <c r="CF77">
        <v>4.9898765270548211E-4</v>
      </c>
      <c r="CG77">
        <v>2.9199269298124907E-3</v>
      </c>
      <c r="CH77">
        <v>1.9474028892297612E-3</v>
      </c>
      <c r="CI77">
        <v>5.8743325114884613E-4</v>
      </c>
      <c r="CJ77">
        <v>1.3080251737437173E-3</v>
      </c>
      <c r="CK77">
        <v>1.0313210925364004E-2</v>
      </c>
      <c r="CL77">
        <v>1.4309267628004147E-2</v>
      </c>
      <c r="CM77">
        <v>3.3463875836698747E-3</v>
      </c>
      <c r="CN77">
        <v>1.4645990593704705E-2</v>
      </c>
      <c r="CO77">
        <v>2.1242067926824926E-3</v>
      </c>
      <c r="CP77">
        <v>1.0244973729325106E-2</v>
      </c>
      <c r="CQ77">
        <v>2.6462957207532617E-3</v>
      </c>
      <c r="CR77">
        <v>4.7474397777061902E-3</v>
      </c>
      <c r="CS77">
        <v>2.3893586755869755E-3</v>
      </c>
      <c r="CT77">
        <v>1.0508148625241168E-2</v>
      </c>
      <c r="CU77">
        <v>2.3486075213301058E-3</v>
      </c>
      <c r="CV77">
        <v>6.0934579011546241E-3</v>
      </c>
      <c r="CW77">
        <v>6.1055926183117741E-3</v>
      </c>
      <c r="CX77">
        <v>3.9942080746054702E-3</v>
      </c>
      <c r="CY77">
        <v>2.2490200687045351E-3</v>
      </c>
    </row>
    <row r="78" spans="1:103" x14ac:dyDescent="0.25">
      <c r="A78" s="35" t="s">
        <v>340</v>
      </c>
      <c r="B78" s="35">
        <v>603.52448292241127</v>
      </c>
      <c r="C78" s="35">
        <v>226.82721879503652</v>
      </c>
      <c r="D78" s="36">
        <v>65.958468687162281</v>
      </c>
      <c r="E78" s="35">
        <v>215.43497722841173</v>
      </c>
      <c r="F78" s="35">
        <v>510.76068028114594</v>
      </c>
      <c r="G78" s="35">
        <v>228058.74720101134</v>
      </c>
      <c r="H78" s="35">
        <v>346.55535911389813</v>
      </c>
      <c r="I78" s="35">
        <v>202.38667536254263</v>
      </c>
      <c r="J78" s="35">
        <v>390865.76319543511</v>
      </c>
      <c r="K78" s="35">
        <v>383266.23000472324</v>
      </c>
      <c r="L78" s="35">
        <v>14.769686206928908</v>
      </c>
      <c r="M78" s="35">
        <v>72.495178749964865</v>
      </c>
      <c r="N78" s="35">
        <v>123.79399686583398</v>
      </c>
      <c r="O78" s="35">
        <v>4825.2434252275389</v>
      </c>
      <c r="P78" s="35">
        <v>75.884019776778658</v>
      </c>
      <c r="Q78" s="35">
        <v>1.5999913813642665E-2</v>
      </c>
      <c r="R78" s="35">
        <v>377.58086648276026</v>
      </c>
      <c r="S78" s="35">
        <v>1076.3715482030921</v>
      </c>
      <c r="T78" s="35">
        <v>142.73210784358992</v>
      </c>
      <c r="U78" s="35">
        <v>640.49521391537678</v>
      </c>
      <c r="V78" s="35">
        <v>100.65882261075569</v>
      </c>
      <c r="W78" s="35">
        <v>25.067802510557712</v>
      </c>
      <c r="X78" s="35">
        <v>67.42694246407784</v>
      </c>
      <c r="Y78" s="35">
        <v>6.0367883503330155</v>
      </c>
      <c r="Z78" s="35">
        <v>25.308774908247031</v>
      </c>
      <c r="AA78" s="35">
        <v>3.1652905016422377</v>
      </c>
      <c r="AB78" s="35">
        <v>6.3587043468172908</v>
      </c>
      <c r="AC78" s="35">
        <v>0.5320509004323708</v>
      </c>
      <c r="AD78" s="35">
        <v>2.5683696382250538</v>
      </c>
      <c r="AE78" s="35">
        <v>0.28849407129688792</v>
      </c>
      <c r="AF78" s="35">
        <v>7.308652038944998E-3</v>
      </c>
      <c r="AG78" s="35">
        <v>6.2282227714938605</v>
      </c>
      <c r="AH78" s="35">
        <v>0.53721461567108153</v>
      </c>
      <c r="AI78" s="35">
        <v>9.9171130365210743E-3</v>
      </c>
      <c r="AJ78" s="29">
        <v>14.15886358721048</v>
      </c>
      <c r="AK78" s="30">
        <v>1.1564068923552095</v>
      </c>
      <c r="AL78" s="30" t="s">
        <v>343</v>
      </c>
      <c r="AM78" s="30" t="s">
        <v>344</v>
      </c>
      <c r="AN78" s="30">
        <v>54.833327396873429</v>
      </c>
      <c r="AO78" s="30">
        <v>3320.4737353257256</v>
      </c>
      <c r="AP78" s="30">
        <v>28.389298667539975</v>
      </c>
      <c r="AQ78" s="30">
        <v>30.120714162357292</v>
      </c>
      <c r="AR78" s="30">
        <v>5546.5930577524296</v>
      </c>
      <c r="AS78" s="30">
        <v>5795.5210769674986</v>
      </c>
      <c r="AT78" s="30">
        <v>0.4966445520268124</v>
      </c>
      <c r="AU78" s="30">
        <v>1.3066936254932915</v>
      </c>
      <c r="AV78" s="30">
        <v>4.7178989807650105</v>
      </c>
      <c r="AW78" s="30">
        <v>78.616621381695609</v>
      </c>
      <c r="AX78" s="30">
        <v>1.0408092126029633</v>
      </c>
      <c r="AY78" s="30">
        <v>1.8863102184011247E-2</v>
      </c>
      <c r="AZ78" s="30">
        <v>6.0398770387536969</v>
      </c>
      <c r="BA78" s="30">
        <v>17.090409220771654</v>
      </c>
      <c r="BB78" s="30">
        <v>2.26622071380232</v>
      </c>
      <c r="BC78" s="30">
        <v>9.8267511294007246</v>
      </c>
      <c r="BD78" s="30">
        <v>1.5409761623991358</v>
      </c>
      <c r="BE78" s="30">
        <v>0.37162547781791488</v>
      </c>
      <c r="BF78" s="30">
        <v>1.1294448542428308</v>
      </c>
      <c r="BG78" s="30">
        <v>0.10292189376488291</v>
      </c>
      <c r="BH78" s="30">
        <v>0.4347273390458361</v>
      </c>
      <c r="BI78" s="30">
        <v>6.6076353846964711E-2</v>
      </c>
      <c r="BJ78" s="30">
        <v>0.14363386494549082</v>
      </c>
      <c r="BK78" s="30">
        <v>1.6107779017440937E-2</v>
      </c>
      <c r="BL78" s="30">
        <v>9.7589802705360398E-2</v>
      </c>
      <c r="BM78" s="30">
        <v>1.4525928271064347E-2</v>
      </c>
      <c r="BN78" s="30" t="s">
        <v>345</v>
      </c>
      <c r="BO78" s="30">
        <v>0.17591259769520931</v>
      </c>
      <c r="BP78" s="30">
        <v>9.4391234015947803E-2</v>
      </c>
      <c r="BQ78" s="31">
        <v>1.7993016518471839E-2</v>
      </c>
      <c r="BR78">
        <v>0.43863229473407345</v>
      </c>
      <c r="BS78">
        <v>1.0754017253221974E-2</v>
      </c>
      <c r="BT78">
        <v>0.13313803445650124</v>
      </c>
      <c r="BU78">
        <v>45.995104532833366</v>
      </c>
      <c r="BV78">
        <v>81.280425717344443</v>
      </c>
      <c r="BW78">
        <v>6.0530468855968493</v>
      </c>
      <c r="BX78">
        <v>56.550767531327999</v>
      </c>
      <c r="BY78">
        <v>62.263632363743369</v>
      </c>
      <c r="BZ78">
        <v>29.75447793431638</v>
      </c>
      <c r="CA78">
        <v>14.761594950924666</v>
      </c>
      <c r="CB78">
        <v>0.28491239873373614</v>
      </c>
      <c r="CC78">
        <v>0.42118598725097783</v>
      </c>
      <c r="CD78">
        <v>2.5898397901819807</v>
      </c>
      <c r="CE78">
        <v>2.1461876333110164</v>
      </c>
      <c r="CF78">
        <v>3.0444913965872069E-3</v>
      </c>
      <c r="CG78">
        <v>2.2275999673595104E-3</v>
      </c>
      <c r="CH78">
        <v>5.0384527864691881E-3</v>
      </c>
      <c r="CI78">
        <v>1.236220888692261E-3</v>
      </c>
      <c r="CJ78">
        <v>3.6777640685140473E-3</v>
      </c>
      <c r="CK78">
        <v>2.6706538846512841E-2</v>
      </c>
      <c r="CL78">
        <v>7.4472574967569087E-3</v>
      </c>
      <c r="CM78">
        <v>7.4453011291647567E-3</v>
      </c>
      <c r="CN78">
        <v>3.6560354751119122E-2</v>
      </c>
      <c r="CO78">
        <v>4.7402036521899931E-3</v>
      </c>
      <c r="CP78">
        <v>1.759449679317205E-2</v>
      </c>
      <c r="CQ78">
        <v>5.4194010512433038E-3</v>
      </c>
      <c r="CR78">
        <v>1.5538960865006193E-2</v>
      </c>
      <c r="CS78">
        <v>1.113683050063316E-3</v>
      </c>
      <c r="CT78">
        <v>2.3454668963051341E-2</v>
      </c>
      <c r="CU78">
        <v>5.8618450440133278E-3</v>
      </c>
      <c r="CV78">
        <v>2.2308391203716076E-2</v>
      </c>
      <c r="CW78">
        <v>1.1708564373688101E-2</v>
      </c>
      <c r="CX78">
        <v>1.7052195239594067E-3</v>
      </c>
      <c r="CY78">
        <v>1.7170168247337709E-3</v>
      </c>
    </row>
    <row r="79" spans="1:103" x14ac:dyDescent="0.25">
      <c r="A79" s="37" t="s">
        <v>342</v>
      </c>
      <c r="B79">
        <v>915.9639133161603</v>
      </c>
      <c r="C79">
        <v>71.424117762478275</v>
      </c>
      <c r="D79" t="s">
        <v>343</v>
      </c>
      <c r="E79" t="s">
        <v>344</v>
      </c>
      <c r="F79">
        <v>276.14857471600476</v>
      </c>
      <c r="G79">
        <v>218656.41960024886</v>
      </c>
      <c r="H79">
        <v>380.79083810859561</v>
      </c>
      <c r="I79">
        <v>278.09489918283879</v>
      </c>
      <c r="J79">
        <v>395725.67760342371</v>
      </c>
      <c r="K79">
        <v>388276.05414587038</v>
      </c>
      <c r="L79">
        <v>12.551836713091182</v>
      </c>
      <c r="M79">
        <v>81.440116805295034</v>
      </c>
      <c r="N79">
        <v>93.053931839059501</v>
      </c>
      <c r="O79">
        <v>5010.9892125471788</v>
      </c>
      <c r="P79">
        <v>78.637672771647772</v>
      </c>
      <c r="Q79">
        <v>0.33209076753247724</v>
      </c>
      <c r="R79">
        <v>428.75008960816916</v>
      </c>
      <c r="S79">
        <v>1207.552365103068</v>
      </c>
      <c r="T79">
        <v>155.14776473516324</v>
      </c>
      <c r="U79">
        <v>669.01526488244281</v>
      </c>
      <c r="V79">
        <v>101.80555356905657</v>
      </c>
      <c r="W79">
        <v>25.095563730943052</v>
      </c>
      <c r="X79">
        <v>67.457501728384557</v>
      </c>
      <c r="Y79">
        <v>6.2879844202770876</v>
      </c>
      <c r="Z79">
        <v>26.496243579340479</v>
      </c>
      <c r="AA79">
        <v>3.3345632578558284</v>
      </c>
      <c r="AB79">
        <v>6.8297230092632031</v>
      </c>
      <c r="AC79">
        <v>0.56632262527077626</v>
      </c>
      <c r="AD79">
        <v>2.8800780048998771</v>
      </c>
      <c r="AE79">
        <v>0.30735864751909048</v>
      </c>
      <c r="AF79" t="s">
        <v>345</v>
      </c>
      <c r="AG79">
        <v>7.9460665221411757</v>
      </c>
      <c r="AH79">
        <v>4.2395905999055783</v>
      </c>
      <c r="AI79">
        <v>0.47045165950710915</v>
      </c>
      <c r="AJ79" s="29">
        <v>7.9895987632060486</v>
      </c>
      <c r="AK79" s="30">
        <v>0.684521821320627</v>
      </c>
      <c r="AL79" s="30" t="s">
        <v>348</v>
      </c>
      <c r="AM79" s="30" t="s">
        <v>349</v>
      </c>
      <c r="AN79" s="30">
        <v>20.569430872170475</v>
      </c>
      <c r="AO79" s="30">
        <v>2265.003298136437</v>
      </c>
      <c r="AP79" s="30">
        <v>12.006376302803243</v>
      </c>
      <c r="AQ79" s="30">
        <v>13.357372276813681</v>
      </c>
      <c r="AR79" s="30">
        <v>4782.8453600702551</v>
      </c>
      <c r="AS79" s="30">
        <v>4573.6757210938213</v>
      </c>
      <c r="AT79" s="30">
        <v>0.27687183649961322</v>
      </c>
      <c r="AU79" s="30">
        <v>0.90806198172410146</v>
      </c>
      <c r="AV79" s="30">
        <v>2.7805197515771303</v>
      </c>
      <c r="AW79" s="30">
        <v>53.67370243602069</v>
      </c>
      <c r="AX79" s="30">
        <v>0.75612888566280223</v>
      </c>
      <c r="AY79" s="30">
        <v>4.8407906714139142E-3</v>
      </c>
      <c r="AZ79" s="30">
        <v>4.6612610887829007</v>
      </c>
      <c r="BA79" s="30">
        <v>12.733535869896446</v>
      </c>
      <c r="BB79" s="30">
        <v>1.5955685496493528</v>
      </c>
      <c r="BC79" s="30">
        <v>7.026428596665804</v>
      </c>
      <c r="BD79" s="30">
        <v>1.0725576697266528</v>
      </c>
      <c r="BE79" s="30">
        <v>0.25160822320345239</v>
      </c>
      <c r="BF79" s="30">
        <v>0.68844349936708893</v>
      </c>
      <c r="BG79" s="30">
        <v>6.9646243114934697E-2</v>
      </c>
      <c r="BH79" s="30">
        <v>0.32548597632165349</v>
      </c>
      <c r="BI79" s="30">
        <v>4.1567046842036916E-2</v>
      </c>
      <c r="BJ79" s="30">
        <v>9.6299216057960144E-2</v>
      </c>
      <c r="BK79" s="30">
        <v>1.1335233824894819E-2</v>
      </c>
      <c r="BL79" s="30">
        <v>5.776164603355715E-2</v>
      </c>
      <c r="BM79" s="30">
        <v>8.3413676478365922E-3</v>
      </c>
      <c r="BN79" s="30" t="s">
        <v>350</v>
      </c>
      <c r="BO79" s="30">
        <v>9.9929465803378609E-2</v>
      </c>
      <c r="BP79" s="30">
        <v>7.1303791156551749E-2</v>
      </c>
      <c r="BQ79" s="31">
        <v>3.4620279087737202E-3</v>
      </c>
      <c r="BR79">
        <v>0.17794396189708561</v>
      </c>
      <c r="BS79">
        <v>5.1295003812588539E-3</v>
      </c>
      <c r="BT79">
        <v>5.4826261042999369E-2</v>
      </c>
      <c r="BU79">
        <v>19.067825869919332</v>
      </c>
      <c r="BV79">
        <v>33.479253220780194</v>
      </c>
      <c r="BW79">
        <v>2.5014945947593819</v>
      </c>
      <c r="BX79">
        <v>23.578624299257889</v>
      </c>
      <c r="BY79">
        <v>26.008609082201961</v>
      </c>
      <c r="BZ79">
        <v>12.080179595234267</v>
      </c>
      <c r="CA79">
        <v>6.1099353284387439</v>
      </c>
      <c r="CB79">
        <v>0.11448488428303694</v>
      </c>
      <c r="CC79">
        <v>0.17631606028047259</v>
      </c>
      <c r="CD79">
        <v>1.0740497576702361</v>
      </c>
      <c r="CE79">
        <v>0.89081427531381163</v>
      </c>
      <c r="CF79">
        <v>1.2445879724661227E-3</v>
      </c>
      <c r="CG79">
        <v>8.9408991724734051E-4</v>
      </c>
      <c r="CH79">
        <v>2.5290797562974644E-3</v>
      </c>
      <c r="CI79">
        <v>2.866767217941363E-3</v>
      </c>
      <c r="CJ79">
        <v>1.7550768541998735E-3</v>
      </c>
      <c r="CK79">
        <v>7.3822230280250964E-3</v>
      </c>
      <c r="CL79">
        <v>1.1240240989946469E-2</v>
      </c>
      <c r="CM79">
        <v>3.0505091405798788E-3</v>
      </c>
      <c r="CN79">
        <v>1.3405596360218288E-2</v>
      </c>
      <c r="CO79">
        <v>1.6689297069443665E-3</v>
      </c>
      <c r="CP79">
        <v>1.9178382274843008E-3</v>
      </c>
      <c r="CQ79">
        <v>2.2245503441343617E-3</v>
      </c>
      <c r="CR79">
        <v>1.4556012246379141E-3</v>
      </c>
      <c r="CS79">
        <v>4.4716073411041102E-4</v>
      </c>
      <c r="CT79">
        <v>8.2594367504289189E-3</v>
      </c>
      <c r="CU79">
        <v>4.9080945147106326E-4</v>
      </c>
      <c r="CV79">
        <v>7.0212366888567686E-3</v>
      </c>
      <c r="CW79">
        <v>3.7662701547627538E-3</v>
      </c>
      <c r="CX79">
        <v>3.6714831918861074E-3</v>
      </c>
      <c r="CY79">
        <v>3.0193170173252169E-3</v>
      </c>
    </row>
    <row r="80" spans="1:103" x14ac:dyDescent="0.25">
      <c r="A80" s="37" t="s">
        <v>347</v>
      </c>
      <c r="B80">
        <v>754.44357267240139</v>
      </c>
      <c r="C80">
        <v>60.321431254495828</v>
      </c>
      <c r="D80" t="s">
        <v>348</v>
      </c>
      <c r="E80" t="s">
        <v>349</v>
      </c>
      <c r="F80">
        <v>200.79063231378757</v>
      </c>
      <c r="G80">
        <v>224527.28397705493</v>
      </c>
      <c r="H80">
        <v>255.88248809722577</v>
      </c>
      <c r="I80">
        <v>227.92437246369545</v>
      </c>
      <c r="J80">
        <v>397726.81883024256</v>
      </c>
      <c r="K80">
        <v>388367.10992215661</v>
      </c>
      <c r="L80">
        <v>12.22296010826053</v>
      </c>
      <c r="M80">
        <v>81.61046042242252</v>
      </c>
      <c r="N80">
        <v>81.909602560172786</v>
      </c>
      <c r="O80">
        <v>5493.5998839066533</v>
      </c>
      <c r="P80">
        <v>70.142517877895401</v>
      </c>
      <c r="Q80">
        <v>6.4335345235836006E-2</v>
      </c>
      <c r="R80">
        <v>428.56741912776346</v>
      </c>
      <c r="S80">
        <v>1164.4172819270836</v>
      </c>
      <c r="T80">
        <v>148.54000962133026</v>
      </c>
      <c r="U80">
        <v>637.51164123047101</v>
      </c>
      <c r="V80">
        <v>95.803094891568804</v>
      </c>
      <c r="W80">
        <v>23.510097244567596</v>
      </c>
      <c r="X80">
        <v>62.173212729771826</v>
      </c>
      <c r="Y80">
        <v>5.6917785842270909</v>
      </c>
      <c r="Z80">
        <v>23.725808126636476</v>
      </c>
      <c r="AA80">
        <v>2.9534107489739911</v>
      </c>
      <c r="AB80">
        <v>6.0137547979603267</v>
      </c>
      <c r="AC80">
        <v>0.52922693911278018</v>
      </c>
      <c r="AD80">
        <v>2.5024165895420816</v>
      </c>
      <c r="AE80">
        <v>0.28925005614208205</v>
      </c>
      <c r="AF80" t="s">
        <v>350</v>
      </c>
      <c r="AG80">
        <v>7.317021994765458</v>
      </c>
      <c r="AH80">
        <v>5.9692462991361239</v>
      </c>
      <c r="AI80">
        <v>3.4210701355547012E-2</v>
      </c>
      <c r="AJ80" s="29">
        <v>9.9813289578001019</v>
      </c>
      <c r="AK80" s="30">
        <v>0.78792988230046168</v>
      </c>
      <c r="AL80" s="30">
        <v>0.15219954838108463</v>
      </c>
      <c r="AM80" s="30" t="s">
        <v>353</v>
      </c>
      <c r="AN80" s="30">
        <v>52.450145883852628</v>
      </c>
      <c r="AO80" s="30">
        <v>3364.1253369828055</v>
      </c>
      <c r="AP80" s="30">
        <v>30.238105391583623</v>
      </c>
      <c r="AQ80" s="30">
        <v>28.060251595322754</v>
      </c>
      <c r="AR80" s="30">
        <v>5580.8611250909917</v>
      </c>
      <c r="AS80" s="30">
        <v>5243.0186448386858</v>
      </c>
      <c r="AT80" s="30">
        <v>0.51892328659122455</v>
      </c>
      <c r="AU80" s="30">
        <v>1.0035615382505494</v>
      </c>
      <c r="AV80" s="30">
        <v>4.0990070772140381</v>
      </c>
      <c r="AW80" s="30">
        <v>72.268654737105848</v>
      </c>
      <c r="AX80" s="30">
        <v>0.96479725135572403</v>
      </c>
      <c r="AY80" s="30">
        <v>3.1157447595367344E-3</v>
      </c>
      <c r="AZ80" s="30">
        <v>4.9681001192665839</v>
      </c>
      <c r="BA80" s="30">
        <v>14.362568370886923</v>
      </c>
      <c r="BB80" s="30">
        <v>1.7821235576945829</v>
      </c>
      <c r="BC80" s="30">
        <v>8.5427684128807879</v>
      </c>
      <c r="BD80" s="30">
        <v>1.4511011872992436</v>
      </c>
      <c r="BE80" s="30">
        <v>0.31336961297817939</v>
      </c>
      <c r="BF80" s="30">
        <v>0.93302685191636237</v>
      </c>
      <c r="BG80" s="30">
        <v>9.1012346446939743E-2</v>
      </c>
      <c r="BH80" s="30">
        <v>0.3726618732847814</v>
      </c>
      <c r="BI80" s="30">
        <v>5.8578207305481397E-2</v>
      </c>
      <c r="BJ80" s="30">
        <v>0.1430315712371838</v>
      </c>
      <c r="BK80" s="30">
        <v>2.0471850848582114E-2</v>
      </c>
      <c r="BL80" s="30">
        <v>0.10552812962551084</v>
      </c>
      <c r="BM80" s="30">
        <v>1.4841669138834994E-2</v>
      </c>
      <c r="BN80" s="30" t="s">
        <v>354</v>
      </c>
      <c r="BO80" s="30">
        <v>0.15517765195519997</v>
      </c>
      <c r="BP80" s="30">
        <v>2.1875712471182113E-2</v>
      </c>
      <c r="BQ80" s="31">
        <v>7.9761675222099065E-3</v>
      </c>
      <c r="BR80">
        <v>0.4348788869262713</v>
      </c>
      <c r="BS80">
        <v>1.5274106369994022E-2</v>
      </c>
      <c r="BT80">
        <v>0.13622340257922966</v>
      </c>
      <c r="BU80">
        <v>46.36151906727234</v>
      </c>
      <c r="BV80">
        <v>80.789017308115575</v>
      </c>
      <c r="BW80">
        <v>6.1374597350625724</v>
      </c>
      <c r="BX80">
        <v>56.987730980934806</v>
      </c>
      <c r="BY80">
        <v>62.51674024654244</v>
      </c>
      <c r="BZ80">
        <v>31.981746419155701</v>
      </c>
      <c r="CA80">
        <v>14.809243750498446</v>
      </c>
      <c r="CB80">
        <v>0.35721614602402924</v>
      </c>
      <c r="CC80">
        <v>0.42236069839004364</v>
      </c>
      <c r="CD80">
        <v>2.5734829854845698</v>
      </c>
      <c r="CE80">
        <v>2.1578867211625923</v>
      </c>
      <c r="CF80">
        <v>4.9576915218297402E-3</v>
      </c>
      <c r="CG80">
        <v>3.0652137824604955E-3</v>
      </c>
      <c r="CH80">
        <v>6.1503042339354453E-3</v>
      </c>
      <c r="CI80">
        <v>5.8302234347710809E-3</v>
      </c>
      <c r="CJ80">
        <v>4.7112991601702707E-3</v>
      </c>
      <c r="CK80">
        <v>2.0607661964854737E-2</v>
      </c>
      <c r="CL80">
        <v>3.0583954816666679E-2</v>
      </c>
      <c r="CM80">
        <v>9.5405551430585486E-3</v>
      </c>
      <c r="CN80">
        <v>3.5990507679812468E-2</v>
      </c>
      <c r="CO80">
        <v>4.5412648760710713E-3</v>
      </c>
      <c r="CP80">
        <v>1.9614312423107089E-2</v>
      </c>
      <c r="CQ80">
        <v>3.7384665012726217E-3</v>
      </c>
      <c r="CR80">
        <v>1.4887676900788E-2</v>
      </c>
      <c r="CS80">
        <v>4.5729354366472385E-3</v>
      </c>
      <c r="CT80">
        <v>2.5834574038551737E-2</v>
      </c>
      <c r="CU80">
        <v>5.7693787289772704E-3</v>
      </c>
      <c r="CV80">
        <v>2.4364941535201811E-2</v>
      </c>
      <c r="CW80">
        <v>1.9407470679722007E-2</v>
      </c>
      <c r="CX80">
        <v>8.0490961659659584E-3</v>
      </c>
      <c r="CY80">
        <v>5.6795193829074593E-3</v>
      </c>
    </row>
    <row r="81" spans="1:103" x14ac:dyDescent="0.25">
      <c r="A81" s="37" t="s">
        <v>352</v>
      </c>
      <c r="B81">
        <v>717.78130840926019</v>
      </c>
      <c r="C81">
        <v>33.619419304886371</v>
      </c>
      <c r="D81">
        <v>0.632025848399146</v>
      </c>
      <c r="E81" t="s">
        <v>353</v>
      </c>
      <c r="F81">
        <v>262.25782161214784</v>
      </c>
      <c r="G81">
        <v>216366.19128019101</v>
      </c>
      <c r="H81">
        <v>532.59849480035552</v>
      </c>
      <c r="I81">
        <v>265.49794535638472</v>
      </c>
      <c r="J81">
        <v>391151.64051355206</v>
      </c>
      <c r="K81">
        <v>383450.90879022755</v>
      </c>
      <c r="L81">
        <v>12.211921770089074</v>
      </c>
      <c r="M81">
        <v>67.322199377029619</v>
      </c>
      <c r="N81">
        <v>30.489626856828608</v>
      </c>
      <c r="O81">
        <v>5118.9406964891605</v>
      </c>
      <c r="P81">
        <v>77.161874422323379</v>
      </c>
      <c r="Q81">
        <v>6.7864511788793252E-3</v>
      </c>
      <c r="R81">
        <v>421.8075422270602</v>
      </c>
      <c r="S81">
        <v>1180.8322362245019</v>
      </c>
      <c r="T81">
        <v>152.88377862631134</v>
      </c>
      <c r="U81">
        <v>675.78859676182117</v>
      </c>
      <c r="V81">
        <v>103.44898171212721</v>
      </c>
      <c r="W81">
        <v>25.296050762793652</v>
      </c>
      <c r="X81">
        <v>67.71424028385897</v>
      </c>
      <c r="Y81">
        <v>6.1744768338708695</v>
      </c>
      <c r="Z81">
        <v>25.97351394280275</v>
      </c>
      <c r="AA81">
        <v>3.3348607069431999</v>
      </c>
      <c r="AB81">
        <v>6.7071941052770656</v>
      </c>
      <c r="AC81">
        <v>0.56780513984881897</v>
      </c>
      <c r="AD81">
        <v>2.8416056319938003</v>
      </c>
      <c r="AE81">
        <v>0.32030505914964325</v>
      </c>
      <c r="AF81" t="s">
        <v>354</v>
      </c>
      <c r="AG81">
        <v>7.5977367557074071</v>
      </c>
      <c r="AH81">
        <v>0.40441200943954686</v>
      </c>
      <c r="AI81">
        <v>4.9949218107559874E-2</v>
      </c>
      <c r="AJ81" s="29">
        <v>9.0670069644274562</v>
      </c>
      <c r="AK81" s="30">
        <v>0.51029781496719095</v>
      </c>
      <c r="AL81" s="30" t="s">
        <v>357</v>
      </c>
      <c r="AM81" s="30" t="s">
        <v>358</v>
      </c>
      <c r="AN81" s="30">
        <v>50.149695283709725</v>
      </c>
      <c r="AO81" s="30">
        <v>3319.888704516462</v>
      </c>
      <c r="AP81" s="30">
        <v>28.255490785109259</v>
      </c>
      <c r="AQ81" s="30">
        <v>34.527255915737783</v>
      </c>
      <c r="AR81" s="30">
        <v>6153.4729329344209</v>
      </c>
      <c r="AS81" s="30">
        <v>5793.5203087885729</v>
      </c>
      <c r="AT81" s="30">
        <v>0.4325616550739762</v>
      </c>
      <c r="AU81" s="30">
        <v>1.4219444217157282</v>
      </c>
      <c r="AV81" s="30">
        <v>4.2845119120329</v>
      </c>
      <c r="AW81" s="30">
        <v>69.19800059385264</v>
      </c>
      <c r="AX81" s="30">
        <v>1.1598364750940782</v>
      </c>
      <c r="AY81" s="30">
        <v>3.9305439693358623E-3</v>
      </c>
      <c r="AZ81" s="30">
        <v>5.5664669434196057</v>
      </c>
      <c r="BA81" s="30">
        <v>15.9650395262155</v>
      </c>
      <c r="BB81" s="30">
        <v>2.0632867736418636</v>
      </c>
      <c r="BC81" s="30">
        <v>9.8300161694248231</v>
      </c>
      <c r="BD81" s="30">
        <v>1.5906588924421747</v>
      </c>
      <c r="BE81" s="30">
        <v>0.42763361243263054</v>
      </c>
      <c r="BF81" s="30">
        <v>1.1361353860284562</v>
      </c>
      <c r="BG81" s="30">
        <v>0.10263665384342946</v>
      </c>
      <c r="BH81" s="30">
        <v>0.44162522064018195</v>
      </c>
      <c r="BI81" s="30">
        <v>6.370921370893759E-2</v>
      </c>
      <c r="BJ81" s="30">
        <v>0.1396494863771342</v>
      </c>
      <c r="BK81" s="30">
        <v>1.5740167356336734E-2</v>
      </c>
      <c r="BL81" s="30">
        <v>9.0010636021449084E-2</v>
      </c>
      <c r="BM81" s="30">
        <v>1.2585385719633527E-2</v>
      </c>
      <c r="BN81" s="30" t="s">
        <v>359</v>
      </c>
      <c r="BO81" s="30">
        <v>0.12494344027256062</v>
      </c>
      <c r="BP81" s="30">
        <v>2.7444056943788413E-2</v>
      </c>
      <c r="BQ81" s="31">
        <v>3.3909478219592529E-3</v>
      </c>
      <c r="BR81">
        <v>0.43530542075857231</v>
      </c>
      <c r="BS81">
        <v>1.0704169538326057E-2</v>
      </c>
      <c r="BT81">
        <v>0.13540274727477269</v>
      </c>
      <c r="BU81">
        <v>46.47236717147296</v>
      </c>
      <c r="BV81">
        <v>81.094010261457413</v>
      </c>
      <c r="BW81">
        <v>6.0573531852421123</v>
      </c>
      <c r="BX81">
        <v>56.63852707246312</v>
      </c>
      <c r="BY81">
        <v>62.527347610616914</v>
      </c>
      <c r="BZ81">
        <v>32.52728470749804</v>
      </c>
      <c r="CA81">
        <v>14.796790119074682</v>
      </c>
      <c r="CB81">
        <v>0.34399725315273605</v>
      </c>
      <c r="CC81">
        <v>0.42425887917519101</v>
      </c>
      <c r="CD81">
        <v>2.5801844035818196</v>
      </c>
      <c r="CE81">
        <v>2.1642640681369492</v>
      </c>
      <c r="CF81">
        <v>4.4918558358576777E-3</v>
      </c>
      <c r="CG81">
        <v>2.1759333542205254E-3</v>
      </c>
      <c r="CH81">
        <v>4.3104159430435085E-3</v>
      </c>
      <c r="CI81">
        <v>3.5594170757931114E-3</v>
      </c>
      <c r="CJ81">
        <v>2.8769911894093148E-3</v>
      </c>
      <c r="CK81">
        <v>2.6654083224580755E-2</v>
      </c>
      <c r="CL81">
        <v>2.7344045715618569E-2</v>
      </c>
      <c r="CM81">
        <v>9.6770029362363494E-3</v>
      </c>
      <c r="CN81">
        <v>4.3034852597741806E-2</v>
      </c>
      <c r="CO81">
        <v>3.1878193836909412E-3</v>
      </c>
      <c r="CP81">
        <v>1.3768153340659164E-2</v>
      </c>
      <c r="CQ81">
        <v>5.4124426525042364E-3</v>
      </c>
      <c r="CR81">
        <v>1.735694903545016E-2</v>
      </c>
      <c r="CS81">
        <v>1.0887009986890127E-3</v>
      </c>
      <c r="CT81">
        <v>1.5779660955510682E-2</v>
      </c>
      <c r="CU81">
        <v>5.2277421807083065E-3</v>
      </c>
      <c r="CV81">
        <v>1.3410737521995448E-2</v>
      </c>
      <c r="CW81">
        <v>2.4087087187907384E-2</v>
      </c>
      <c r="CX81">
        <v>1.6673191895403155E-3</v>
      </c>
      <c r="CY81">
        <v>6.3058239898628743E-3</v>
      </c>
    </row>
    <row r="82" spans="1:103" x14ac:dyDescent="0.25">
      <c r="A82" s="37" t="s">
        <v>356</v>
      </c>
      <c r="B82">
        <v>681.78104315275471</v>
      </c>
      <c r="C82">
        <v>31.947650589961956</v>
      </c>
      <c r="D82" t="s">
        <v>357</v>
      </c>
      <c r="E82" t="s">
        <v>358</v>
      </c>
      <c r="F82">
        <v>202.27104267374972</v>
      </c>
      <c r="G82">
        <v>218084.48416491738</v>
      </c>
      <c r="H82">
        <v>432.4732202265821</v>
      </c>
      <c r="I82">
        <v>274.62584147594396</v>
      </c>
      <c r="J82">
        <v>395511.26961483597</v>
      </c>
      <c r="K82">
        <v>389007.1060673889</v>
      </c>
      <c r="L82">
        <v>12.116327002592698</v>
      </c>
      <c r="M82">
        <v>84.446756852996188</v>
      </c>
      <c r="N82">
        <v>25.031595057899967</v>
      </c>
      <c r="O82">
        <v>4415.8756334829841</v>
      </c>
      <c r="P82">
        <v>78.841423949984431</v>
      </c>
      <c r="Q82">
        <v>1.5255621302653132E-2</v>
      </c>
      <c r="R82">
        <v>385.42394847125433</v>
      </c>
      <c r="S82">
        <v>1139.4370389540607</v>
      </c>
      <c r="T82">
        <v>154.35671785643197</v>
      </c>
      <c r="U82">
        <v>700.67575610147298</v>
      </c>
      <c r="V82">
        <v>109.83158867781856</v>
      </c>
      <c r="W82">
        <v>27.180470817468677</v>
      </c>
      <c r="X82">
        <v>72.989125980205642</v>
      </c>
      <c r="Y82">
        <v>6.4321679695044596</v>
      </c>
      <c r="Z82">
        <v>26.07561239388664</v>
      </c>
      <c r="AA82">
        <v>3.2947387742931338</v>
      </c>
      <c r="AB82">
        <v>6.4527577593914689</v>
      </c>
      <c r="AC82">
        <v>0.54430960275348517</v>
      </c>
      <c r="AD82">
        <v>2.6522087907348664</v>
      </c>
      <c r="AE82">
        <v>0.23789903356382636</v>
      </c>
      <c r="AF82" t="s">
        <v>359</v>
      </c>
      <c r="AG82">
        <v>5.9597810955478367</v>
      </c>
      <c r="AH82">
        <v>1.1167471368200204</v>
      </c>
      <c r="AI82">
        <v>9.0704903344195169E-3</v>
      </c>
      <c r="AJ82" s="29">
        <v>16.31592243443928</v>
      </c>
      <c r="AK82" s="30">
        <v>0.53713147303194086</v>
      </c>
      <c r="AL82" s="30" t="s">
        <v>362</v>
      </c>
      <c r="AM82" s="30" t="s">
        <v>363</v>
      </c>
      <c r="AN82" s="30">
        <v>48.159233725940688</v>
      </c>
      <c r="AO82" s="30">
        <v>3010.3238584872943</v>
      </c>
      <c r="AP82" s="30">
        <v>31.279722433225988</v>
      </c>
      <c r="AQ82" s="30">
        <v>31.189418206300314</v>
      </c>
      <c r="AR82" s="30">
        <v>6027.9598641885077</v>
      </c>
      <c r="AS82" s="30">
        <v>6160.2985576504698</v>
      </c>
      <c r="AT82" s="30">
        <v>0.48926582469688423</v>
      </c>
      <c r="AU82" s="30">
        <v>1.1159006821452013</v>
      </c>
      <c r="AV82" s="30">
        <v>3.9920956421671669</v>
      </c>
      <c r="AW82" s="30">
        <v>76.130603425285003</v>
      </c>
      <c r="AX82" s="30">
        <v>1.4434296523404526</v>
      </c>
      <c r="AY82" s="30">
        <v>3.5068628988084074E-3</v>
      </c>
      <c r="AZ82" s="30">
        <v>8.114424225824818</v>
      </c>
      <c r="BA82" s="30">
        <v>22.333703619999849</v>
      </c>
      <c r="BB82" s="30">
        <v>2.9394646763413235</v>
      </c>
      <c r="BC82" s="30">
        <v>13.204995179471693</v>
      </c>
      <c r="BD82" s="30">
        <v>1.9468808820626968</v>
      </c>
      <c r="BE82" s="30">
        <v>0.47377401450834178</v>
      </c>
      <c r="BF82" s="30">
        <v>1.3351714351455743</v>
      </c>
      <c r="BG82" s="30">
        <v>0.12135981575992488</v>
      </c>
      <c r="BH82" s="30">
        <v>0.51121784746686527</v>
      </c>
      <c r="BI82" s="30">
        <v>7.5386724046315676E-2</v>
      </c>
      <c r="BJ82" s="30">
        <v>0.15909171424155141</v>
      </c>
      <c r="BK82" s="30">
        <v>1.9474839822224262E-2</v>
      </c>
      <c r="BL82" s="30">
        <v>8.4700054644249151E-2</v>
      </c>
      <c r="BM82" s="30">
        <v>1.4921125664504259E-2</v>
      </c>
      <c r="BN82" s="30" t="s">
        <v>364</v>
      </c>
      <c r="BO82" s="30">
        <v>0.13719362267131496</v>
      </c>
      <c r="BP82" s="30">
        <v>2.1260231944816518E-2</v>
      </c>
      <c r="BQ82" s="31">
        <v>8.2016037565201851E-3</v>
      </c>
      <c r="BR82">
        <v>0.41779728341227479</v>
      </c>
      <c r="BS82">
        <v>2.1304425406115591E-2</v>
      </c>
      <c r="BT82">
        <v>0.13014930621269974</v>
      </c>
      <c r="BU82">
        <v>44.85834686991516</v>
      </c>
      <c r="BV82">
        <v>77.706083574227009</v>
      </c>
      <c r="BW82">
        <v>5.7850074978321482</v>
      </c>
      <c r="BX82">
        <v>55.324259320792244</v>
      </c>
      <c r="BY82">
        <v>60.846074433566976</v>
      </c>
      <c r="BZ82">
        <v>30.187883041463621</v>
      </c>
      <c r="CA82">
        <v>14.198068507669053</v>
      </c>
      <c r="CB82">
        <v>0.27772687665912388</v>
      </c>
      <c r="CC82">
        <v>0.40954440292354383</v>
      </c>
      <c r="CD82">
        <v>2.4825417930171993</v>
      </c>
      <c r="CE82">
        <v>2.0858394835337517</v>
      </c>
      <c r="CF82">
        <v>2.9213951942666213E-3</v>
      </c>
      <c r="CG82">
        <v>6.188562905565409E-3</v>
      </c>
      <c r="CH82">
        <v>1.1072562248254799E-3</v>
      </c>
      <c r="CI82">
        <v>6.2377454149117788E-3</v>
      </c>
      <c r="CJ82">
        <v>5.0442377930834262E-3</v>
      </c>
      <c r="CK82">
        <v>2.2089083475798115E-2</v>
      </c>
      <c r="CL82">
        <v>2.0720562455792121E-2</v>
      </c>
      <c r="CM82">
        <v>9.3408556005583239E-3</v>
      </c>
      <c r="CN82">
        <v>3.5239201834771298E-2</v>
      </c>
      <c r="CO82">
        <v>3.9194044267833548E-3</v>
      </c>
      <c r="CP82">
        <v>1.3289250779034213E-2</v>
      </c>
      <c r="CQ82">
        <v>4.0073366933884892E-3</v>
      </c>
      <c r="CR82">
        <v>1.0088453273147663E-2</v>
      </c>
      <c r="CS82">
        <v>5.1446256318610651E-3</v>
      </c>
      <c r="CT82">
        <v>1.5235006586244592E-2</v>
      </c>
      <c r="CU82">
        <v>5.0456413170155362E-3</v>
      </c>
      <c r="CV82">
        <v>2.1498582571975428E-2</v>
      </c>
      <c r="CW82">
        <v>1.6073053228012613E-2</v>
      </c>
      <c r="CX82">
        <v>8.6198829576996268E-3</v>
      </c>
      <c r="CY82">
        <v>6.0870585002347375E-3</v>
      </c>
    </row>
    <row r="83" spans="1:103" x14ac:dyDescent="0.25">
      <c r="A83" s="37" t="s">
        <v>361</v>
      </c>
      <c r="B83">
        <v>769.74036085467412</v>
      </c>
      <c r="C83">
        <v>31.6334687496717</v>
      </c>
      <c r="D83" t="s">
        <v>362</v>
      </c>
      <c r="E83" t="s">
        <v>363</v>
      </c>
      <c r="F83">
        <v>236.9290696881757</v>
      </c>
      <c r="G83">
        <v>208776.36329066291</v>
      </c>
      <c r="H83">
        <v>525.74053223121064</v>
      </c>
      <c r="I83">
        <v>268.56429288014522</v>
      </c>
      <c r="J83">
        <v>389865.19258202572</v>
      </c>
      <c r="K83">
        <v>379938.75529461348</v>
      </c>
      <c r="L83">
        <v>11.086329937643754</v>
      </c>
      <c r="M83">
        <v>67.470736197804172</v>
      </c>
      <c r="N83">
        <v>31.922653155048529</v>
      </c>
      <c r="O83">
        <v>4985.539819217337</v>
      </c>
      <c r="P83">
        <v>82.249235281504255</v>
      </c>
      <c r="Q83">
        <v>6.8310561064114919E-3</v>
      </c>
      <c r="R83">
        <v>453.60508416574788</v>
      </c>
      <c r="S83">
        <v>1268.0480451615415</v>
      </c>
      <c r="T83">
        <v>165.71413377475909</v>
      </c>
      <c r="U83">
        <v>723.24269476177437</v>
      </c>
      <c r="V83">
        <v>110.02555078332604</v>
      </c>
      <c r="W83">
        <v>27.247822670605952</v>
      </c>
      <c r="X83">
        <v>73.179714859478253</v>
      </c>
      <c r="Y83">
        <v>6.7102412976086185</v>
      </c>
      <c r="Z83">
        <v>28.133954066494223</v>
      </c>
      <c r="AA83">
        <v>3.5824074309915277</v>
      </c>
      <c r="AB83">
        <v>7.4044007765990765</v>
      </c>
      <c r="AC83">
        <v>0.56871139958654959</v>
      </c>
      <c r="AD83">
        <v>2.8924850332251579</v>
      </c>
      <c r="AE83">
        <v>0.33212186525501713</v>
      </c>
      <c r="AF83" t="s">
        <v>364</v>
      </c>
      <c r="AG83">
        <v>7.6012388296580973</v>
      </c>
      <c r="AH83">
        <v>0.44069375287731799</v>
      </c>
      <c r="AI83">
        <v>5.8402010052542995E-2</v>
      </c>
      <c r="AJ83" s="29">
        <v>11.202870885937035</v>
      </c>
      <c r="AK83" s="30">
        <v>2.2145976850874232</v>
      </c>
      <c r="AL83" s="30">
        <v>0.12889969316781799</v>
      </c>
      <c r="AM83" s="30">
        <v>115.18361113116192</v>
      </c>
      <c r="AN83" s="30">
        <v>65.969738033255439</v>
      </c>
      <c r="AO83" s="30">
        <v>4732.2111108541467</v>
      </c>
      <c r="AP83" s="30">
        <v>31.002275525514783</v>
      </c>
      <c r="AQ83" s="30">
        <v>37.837841221995134</v>
      </c>
      <c r="AR83" s="30">
        <v>7469.2573363561942</v>
      </c>
      <c r="AS83" s="30">
        <v>6756.5852833251656</v>
      </c>
      <c r="AT83" s="30">
        <v>0.50594021293588654</v>
      </c>
      <c r="AU83" s="30">
        <v>1.454769026424839</v>
      </c>
      <c r="AV83" s="30">
        <v>19.125325135664049</v>
      </c>
      <c r="AW83" s="30">
        <v>114.75544276626768</v>
      </c>
      <c r="AX83" s="30">
        <v>1.5814210527987085</v>
      </c>
      <c r="AY83" s="30">
        <v>1.5805256125016119E-2</v>
      </c>
      <c r="AZ83" s="30">
        <v>7.4491810962388278</v>
      </c>
      <c r="BA83" s="30">
        <v>20.689625239951216</v>
      </c>
      <c r="BB83" s="30">
        <v>2.3126744670122834</v>
      </c>
      <c r="BC83" s="30">
        <v>10.497048140618386</v>
      </c>
      <c r="BD83" s="30">
        <v>1.8784746497966716</v>
      </c>
      <c r="BE83" s="30">
        <v>0.52809794050084125</v>
      </c>
      <c r="BF83" s="30">
        <v>1.4722027289478321</v>
      </c>
      <c r="BG83" s="30">
        <v>0.12455051070863671</v>
      </c>
      <c r="BH83" s="30">
        <v>0.55767681249463186</v>
      </c>
      <c r="BI83" s="30">
        <v>6.6504021183199952E-2</v>
      </c>
      <c r="BJ83" s="30">
        <v>0.14973115335616019</v>
      </c>
      <c r="BK83" s="30">
        <v>1.6699800100219965E-2</v>
      </c>
      <c r="BL83" s="30">
        <v>9.1068963846123771E-2</v>
      </c>
      <c r="BM83" s="30">
        <v>1.4110612476305576E-2</v>
      </c>
      <c r="BN83" s="30" t="s">
        <v>972</v>
      </c>
      <c r="BO83" s="30">
        <v>0.13784230550728835</v>
      </c>
      <c r="BP83" s="30">
        <v>0.20820920406626045</v>
      </c>
      <c r="BQ83" s="31">
        <v>1.1181567663718778E-2</v>
      </c>
      <c r="BR83">
        <v>0.48744901561673309</v>
      </c>
      <c r="BS83">
        <v>1.2008488694248195E-2</v>
      </c>
      <c r="BT83">
        <v>0.1565100441445669</v>
      </c>
      <c r="BU83">
        <v>52.80939093667368</v>
      </c>
      <c r="BV83">
        <v>91.202067108573928</v>
      </c>
      <c r="BW83">
        <v>6.8260768840396358</v>
      </c>
      <c r="BX83">
        <v>64.897875001588886</v>
      </c>
      <c r="BY83">
        <v>71.317183552094505</v>
      </c>
      <c r="BZ83">
        <v>35.703298498381017</v>
      </c>
      <c r="CA83">
        <v>16.836204794172055</v>
      </c>
      <c r="CB83">
        <v>0.35186228602528197</v>
      </c>
      <c r="CC83">
        <v>0.47992842349454767</v>
      </c>
      <c r="CD83">
        <v>2.9102118495004898</v>
      </c>
      <c r="CE83">
        <v>2.4430106999336054</v>
      </c>
      <c r="CF83">
        <v>3.4069718821761164E-3</v>
      </c>
      <c r="CG83">
        <v>2.4995278499413305E-3</v>
      </c>
      <c r="CH83">
        <v>7.4120105154779521E-3</v>
      </c>
      <c r="CI83">
        <v>8.3088483594167435E-3</v>
      </c>
      <c r="CJ83">
        <v>4.1146469012849898E-3</v>
      </c>
      <c r="CK83">
        <v>3.9395400249329415E-2</v>
      </c>
      <c r="CL83">
        <v>3.5731103955994804E-2</v>
      </c>
      <c r="CM83">
        <v>2.2724661926482549E-3</v>
      </c>
      <c r="CN83">
        <v>4.0926128475693609E-2</v>
      </c>
      <c r="CO83">
        <v>3.589266978567306E-3</v>
      </c>
      <c r="CP83">
        <v>2.5631378457134257E-2</v>
      </c>
      <c r="CQ83">
        <v>3.6700915964655778E-3</v>
      </c>
      <c r="CR83">
        <v>1.4953680056796499E-2</v>
      </c>
      <c r="CS83">
        <v>5.9740335604626122E-3</v>
      </c>
      <c r="CT83">
        <v>2.6276699693841134E-2</v>
      </c>
      <c r="CU83">
        <v>5.0400676447952698E-3</v>
      </c>
      <c r="CV83">
        <v>1.9186292490936771E-2</v>
      </c>
      <c r="CW83">
        <v>2.2652280875435291E-2</v>
      </c>
      <c r="CX83">
        <v>1.0776525839523366E-2</v>
      </c>
      <c r="CY83">
        <v>9.2178883215660781E-3</v>
      </c>
    </row>
    <row r="84" spans="1:103" x14ac:dyDescent="0.25">
      <c r="A84" s="35" t="s">
        <v>367</v>
      </c>
      <c r="B84" s="35">
        <v>604.06837927487391</v>
      </c>
      <c r="C84" s="35">
        <v>152.41034225559946</v>
      </c>
      <c r="D84" s="35">
        <v>1.3983185554753774</v>
      </c>
      <c r="E84" s="35">
        <v>60.027364101219504</v>
      </c>
      <c r="F84" s="35">
        <v>628.73111017012582</v>
      </c>
      <c r="G84" s="35">
        <v>216814.71005403821</v>
      </c>
      <c r="H84" s="35">
        <v>205.0661175020818</v>
      </c>
      <c r="I84" s="35">
        <v>301.11281019327032</v>
      </c>
      <c r="J84" s="35">
        <v>393724.53637660487</v>
      </c>
      <c r="K84" s="35">
        <v>384999.75447951164</v>
      </c>
      <c r="L84" s="35">
        <v>12.931725580974273</v>
      </c>
      <c r="M84" s="35">
        <v>87.579500269960803</v>
      </c>
      <c r="N84" s="35">
        <v>877.48466769410288</v>
      </c>
      <c r="O84" s="35">
        <v>4861.8275294920168</v>
      </c>
      <c r="P84" s="35">
        <v>69.972628930884795</v>
      </c>
      <c r="Q84" s="35">
        <v>0.16971102349851647</v>
      </c>
      <c r="R84" s="35">
        <v>359.86008321356479</v>
      </c>
      <c r="S84" s="35">
        <v>1033.4565643038388</v>
      </c>
      <c r="T84" s="35">
        <v>139.99108464801699</v>
      </c>
      <c r="U84" s="35">
        <v>638.44068223026818</v>
      </c>
      <c r="V84" s="35">
        <v>99.754226073274026</v>
      </c>
      <c r="W84" s="35">
        <v>24.812463658993533</v>
      </c>
      <c r="X84" s="35">
        <v>64.064162623572699</v>
      </c>
      <c r="Y84" s="35">
        <v>5.5797747242093498</v>
      </c>
      <c r="Z84" s="35">
        <v>23.062626955109511</v>
      </c>
      <c r="AA84" s="35">
        <v>2.8837678779749463</v>
      </c>
      <c r="AB84" s="35">
        <v>5.7945229148782067</v>
      </c>
      <c r="AC84" s="35">
        <v>0.50913002286739073</v>
      </c>
      <c r="AD84" s="35">
        <v>2.6390170974697646</v>
      </c>
      <c r="AE84" s="35">
        <v>0.27313397758013824</v>
      </c>
      <c r="AF84" s="35" t="s">
        <v>972</v>
      </c>
      <c r="AG84" s="35">
        <v>6.5173427144172393</v>
      </c>
      <c r="AH84" s="35">
        <v>8.7100903418749311</v>
      </c>
      <c r="AI84" s="35">
        <v>0.10127808421914047</v>
      </c>
      <c r="AJ84" s="29">
        <v>14.778887315233311</v>
      </c>
      <c r="AK84" s="30">
        <v>1.6709745888825629</v>
      </c>
      <c r="AL84" s="30" t="s">
        <v>370</v>
      </c>
      <c r="AM84" s="30" t="s">
        <v>371</v>
      </c>
      <c r="AN84" s="30">
        <v>109.00178524744938</v>
      </c>
      <c r="AO84" s="30">
        <v>5798.9303574359201</v>
      </c>
      <c r="AP84" s="30">
        <v>52.296692609842751</v>
      </c>
      <c r="AQ84" s="30">
        <v>58.439173036545135</v>
      </c>
      <c r="AR84" s="30">
        <v>8557.9540870614583</v>
      </c>
      <c r="AS84" s="30">
        <v>8947.9247897393798</v>
      </c>
      <c r="AT84" s="30">
        <v>0.75522361277618344</v>
      </c>
      <c r="AU84" s="30">
        <v>1.9817644152944469</v>
      </c>
      <c r="AV84" s="30">
        <v>9.4592618900451875</v>
      </c>
      <c r="AW84" s="30">
        <v>101.18518168613832</v>
      </c>
      <c r="AX84" s="30">
        <v>1.8611059213916594</v>
      </c>
      <c r="AY84" s="30">
        <v>2.0523568296033745E-2</v>
      </c>
      <c r="AZ84" s="30">
        <v>8.375766886351288</v>
      </c>
      <c r="BA84" s="30">
        <v>23.386623243891819</v>
      </c>
      <c r="BB84" s="30">
        <v>3.4445455926736748</v>
      </c>
      <c r="BC84" s="30">
        <v>13.502396002686558</v>
      </c>
      <c r="BD84" s="30">
        <v>2.1583405341228374</v>
      </c>
      <c r="BE84" s="30">
        <v>0.60515039796144143</v>
      </c>
      <c r="BF84" s="30">
        <v>1.8316555977263016</v>
      </c>
      <c r="BG84" s="30">
        <v>0.18946794586272395</v>
      </c>
      <c r="BH84" s="30">
        <v>0.6894877357648409</v>
      </c>
      <c r="BI84" s="30">
        <v>8.8101147178475184E-2</v>
      </c>
      <c r="BJ84" s="30">
        <v>0.22188143975652716</v>
      </c>
      <c r="BK84" s="30">
        <v>2.8062556608707517E-2</v>
      </c>
      <c r="BL84" s="30">
        <v>0.14058610823141121</v>
      </c>
      <c r="BM84" s="30">
        <v>2.7156357004508989E-2</v>
      </c>
      <c r="BN84" s="30" t="s">
        <v>372</v>
      </c>
      <c r="BO84" s="30">
        <v>0.22072226354324173</v>
      </c>
      <c r="BP84" s="30">
        <v>0.25221664714828224</v>
      </c>
      <c r="BQ84" s="31" t="s">
        <v>373</v>
      </c>
      <c r="BR84">
        <v>0.9017021349758424</v>
      </c>
      <c r="BS84">
        <v>2.8969167565636875E-2</v>
      </c>
      <c r="BT84">
        <v>0.2816707320069689</v>
      </c>
      <c r="BU84">
        <v>97.487365907311954</v>
      </c>
      <c r="BV84">
        <v>167.66095105929784</v>
      </c>
      <c r="BW84">
        <v>12.633067069578107</v>
      </c>
      <c r="BX84">
        <v>119.07294561971814</v>
      </c>
      <c r="BY84">
        <v>131.94941438925173</v>
      </c>
      <c r="BZ84">
        <v>64.031953543169649</v>
      </c>
      <c r="CA84">
        <v>30.737482389734389</v>
      </c>
      <c r="CB84">
        <v>0.73071726469902187</v>
      </c>
      <c r="CC84">
        <v>0.88751922481308987</v>
      </c>
      <c r="CD84">
        <v>5.3852456260104749</v>
      </c>
      <c r="CE84">
        <v>4.573432982539499</v>
      </c>
      <c r="CF84">
        <v>9.0961238521939242E-3</v>
      </c>
      <c r="CG84">
        <v>1.5534872068812709E-2</v>
      </c>
      <c r="CH84">
        <v>3.4480564195600201E-3</v>
      </c>
      <c r="CI84">
        <v>1.3608891439542458E-2</v>
      </c>
      <c r="CJ84">
        <v>6.9724853302749945E-3</v>
      </c>
      <c r="CK84">
        <v>4.356905890737995E-2</v>
      </c>
      <c r="CL84">
        <v>5.2044473004231942E-2</v>
      </c>
      <c r="CM84">
        <v>2.4242495973776639E-2</v>
      </c>
      <c r="CN84">
        <v>6.6088644178710521E-2</v>
      </c>
      <c r="CO84">
        <v>3.2526878508537813E-3</v>
      </c>
      <c r="CP84">
        <v>4.7533458955717568E-2</v>
      </c>
      <c r="CQ84">
        <v>3.3261501072666768E-3</v>
      </c>
      <c r="CR84">
        <v>3.1423610356125647E-2</v>
      </c>
      <c r="CS84">
        <v>3.2736306758695041E-3</v>
      </c>
      <c r="CT84">
        <v>4.7463166648355135E-2</v>
      </c>
      <c r="CU84">
        <v>1.5711908101221982E-2</v>
      </c>
      <c r="CV84">
        <v>3.2515506444851884E-2</v>
      </c>
      <c r="CW84">
        <v>3.8136443242471639E-2</v>
      </c>
      <c r="CX84">
        <v>1.8819373903920827E-2</v>
      </c>
      <c r="CY84">
        <v>1.8958558503133705E-2</v>
      </c>
    </row>
    <row r="85" spans="1:103" x14ac:dyDescent="0.25">
      <c r="A85" s="37" t="s">
        <v>369</v>
      </c>
      <c r="B85">
        <v>655.43274428765983</v>
      </c>
      <c r="C85">
        <v>55.658419469430605</v>
      </c>
      <c r="D85" t="s">
        <v>370</v>
      </c>
      <c r="E85" t="s">
        <v>371</v>
      </c>
      <c r="F85">
        <v>191.30511439044975</v>
      </c>
      <c r="G85">
        <v>229133.0304364585</v>
      </c>
      <c r="H85">
        <v>231.53220393298267</v>
      </c>
      <c r="I85">
        <v>278.84498979132729</v>
      </c>
      <c r="J85">
        <v>389007.5606276748</v>
      </c>
      <c r="K85">
        <v>380766.84366014379</v>
      </c>
      <c r="L85">
        <v>12.045084448116603</v>
      </c>
      <c r="M85">
        <v>83.044556467172512</v>
      </c>
      <c r="N85">
        <v>68.010083304421485</v>
      </c>
      <c r="O85">
        <v>4579.6748187966296</v>
      </c>
      <c r="P85">
        <v>69.523915789650687</v>
      </c>
      <c r="Q85">
        <v>0.14777390592679973</v>
      </c>
      <c r="R85">
        <v>341.05679083573136</v>
      </c>
      <c r="S85">
        <v>965.83355212810432</v>
      </c>
      <c r="T85">
        <v>133.09429800779566</v>
      </c>
      <c r="U85">
        <v>579.59478511195437</v>
      </c>
      <c r="V85">
        <v>92.477576751485088</v>
      </c>
      <c r="W85">
        <v>23.276673553315348</v>
      </c>
      <c r="X85">
        <v>62.385171102220752</v>
      </c>
      <c r="Y85">
        <v>5.7832092640711092</v>
      </c>
      <c r="Z85">
        <v>22.597831291559604</v>
      </c>
      <c r="AA85">
        <v>2.7864718197885212</v>
      </c>
      <c r="AB85">
        <v>5.6023698574660585</v>
      </c>
      <c r="AC85">
        <v>0.47474868531267106</v>
      </c>
      <c r="AD85">
        <v>2.3926115304193822</v>
      </c>
      <c r="AE85">
        <v>0.28324483690593377</v>
      </c>
      <c r="AF85" t="s">
        <v>372</v>
      </c>
      <c r="AG85">
        <v>8.2811723476467911</v>
      </c>
      <c r="AH85">
        <v>6.990775359865995</v>
      </c>
      <c r="AI85" t="s">
        <v>373</v>
      </c>
      <c r="AJ85" s="29">
        <v>8.0041218458867096</v>
      </c>
      <c r="AK85" s="30">
        <v>0.53209337488009134</v>
      </c>
      <c r="AL85" s="30" t="s">
        <v>376</v>
      </c>
      <c r="AM85" s="30" t="s">
        <v>377</v>
      </c>
      <c r="AN85" s="30">
        <v>20.28285186202725</v>
      </c>
      <c r="AO85" s="30">
        <v>2648.261581751799</v>
      </c>
      <c r="AP85" s="30">
        <v>12.985584833553137</v>
      </c>
      <c r="AQ85" s="30">
        <v>14.068891609944993</v>
      </c>
      <c r="AR85" s="30">
        <v>4171.6972550362034</v>
      </c>
      <c r="AS85" s="30">
        <v>3817.0919201724532</v>
      </c>
      <c r="AT85" s="30">
        <v>0.29001491454547762</v>
      </c>
      <c r="AU85" s="30">
        <v>0.87009636173983629</v>
      </c>
      <c r="AV85" s="30">
        <v>2.1468748447369945</v>
      </c>
      <c r="AW85" s="30">
        <v>60.725778252546853</v>
      </c>
      <c r="AX85" s="30">
        <v>0.83089170037516846</v>
      </c>
      <c r="AY85" s="30">
        <v>5.810524160555385E-3</v>
      </c>
      <c r="AZ85" s="30">
        <v>4.2298370101098586</v>
      </c>
      <c r="BA85" s="30">
        <v>12.297506503845138</v>
      </c>
      <c r="BB85" s="30">
        <v>1.58493463590392</v>
      </c>
      <c r="BC85" s="30">
        <v>7.8273153558030613</v>
      </c>
      <c r="BD85" s="30">
        <v>1.3171098789420359</v>
      </c>
      <c r="BE85" s="30">
        <v>0.2986205551589452</v>
      </c>
      <c r="BF85" s="30">
        <v>0.8040319739339592</v>
      </c>
      <c r="BG85" s="30">
        <v>6.9289470282760862E-2</v>
      </c>
      <c r="BH85" s="30">
        <v>0.30496628329757636</v>
      </c>
      <c r="BI85" s="30">
        <v>4.0270096820354609E-2</v>
      </c>
      <c r="BJ85" s="30">
        <v>9.2195079606662081E-2</v>
      </c>
      <c r="BK85" s="30">
        <v>1.0888930471188617E-2</v>
      </c>
      <c r="BL85" s="30">
        <v>5.9071820968940467E-2</v>
      </c>
      <c r="BM85" s="30">
        <v>7.8031230385076453E-3</v>
      </c>
      <c r="BN85" s="30" t="s">
        <v>378</v>
      </c>
      <c r="BO85" s="30">
        <v>0.11865255372744084</v>
      </c>
      <c r="BP85" s="30">
        <v>0.10593796824525913</v>
      </c>
      <c r="BQ85" s="31">
        <v>9.5043926693640819E-3</v>
      </c>
      <c r="BR85">
        <v>0.18091527439385061</v>
      </c>
      <c r="BS85">
        <v>4.6490012118398693E-3</v>
      </c>
      <c r="BT85">
        <v>5.6357376074912972E-2</v>
      </c>
      <c r="BU85">
        <v>19.968253235987682</v>
      </c>
      <c r="BV85">
        <v>34.379300986171472</v>
      </c>
      <c r="BW85">
        <v>2.5498446793911387</v>
      </c>
      <c r="BX85">
        <v>24.528258203799759</v>
      </c>
      <c r="BY85">
        <v>27.450884824913047</v>
      </c>
      <c r="BZ85">
        <v>13.137341788614135</v>
      </c>
      <c r="CA85">
        <v>6.3189956769781199</v>
      </c>
      <c r="CB85">
        <v>0.12373764811015607</v>
      </c>
      <c r="CC85">
        <v>0.18243574021620992</v>
      </c>
      <c r="CD85">
        <v>1.1004345275887555</v>
      </c>
      <c r="CE85">
        <v>0.92426442898662586</v>
      </c>
      <c r="CF85">
        <v>1.6775185867736078E-3</v>
      </c>
      <c r="CG85">
        <v>2.7858555383066638E-3</v>
      </c>
      <c r="CH85">
        <v>1.4693335256941397E-3</v>
      </c>
      <c r="CI85">
        <v>5.2078469673401992E-4</v>
      </c>
      <c r="CJ85">
        <v>1.5944788351803102E-3</v>
      </c>
      <c r="CK85">
        <v>9.9678356603444349E-3</v>
      </c>
      <c r="CL85">
        <v>1.1903800901857171E-2</v>
      </c>
      <c r="CM85">
        <v>8.5454044383367867E-4</v>
      </c>
      <c r="CN85">
        <v>9.5660707138530993E-3</v>
      </c>
      <c r="CO85">
        <v>2.3069368662501522E-3</v>
      </c>
      <c r="CP85">
        <v>7.6351139097388197E-3</v>
      </c>
      <c r="CQ85">
        <v>2.1073866227618908E-3</v>
      </c>
      <c r="CR85">
        <v>5.7976356152943864E-3</v>
      </c>
      <c r="CS85">
        <v>1.7791279528943384E-3</v>
      </c>
      <c r="CT85">
        <v>8.7587748652639807E-3</v>
      </c>
      <c r="CU85">
        <v>1.5326428241443835E-3</v>
      </c>
      <c r="CV85">
        <v>5.8352045345137077E-3</v>
      </c>
      <c r="CW85">
        <v>5.0843826418474113E-3</v>
      </c>
      <c r="CX85">
        <v>2.7257245225107019E-3</v>
      </c>
      <c r="CY85">
        <v>4.2251097839488506E-3</v>
      </c>
    </row>
    <row r="86" spans="1:103" x14ac:dyDescent="0.25">
      <c r="A86" s="37" t="s">
        <v>375</v>
      </c>
      <c r="B86">
        <v>696.54927184717337</v>
      </c>
      <c r="C86">
        <v>42.536057176160476</v>
      </c>
      <c r="D86" t="s">
        <v>376</v>
      </c>
      <c r="E86" t="s">
        <v>377</v>
      </c>
      <c r="F86">
        <v>152.90891395698782</v>
      </c>
      <c r="G86">
        <v>216161.73111830867</v>
      </c>
      <c r="H86">
        <v>317.87018705840103</v>
      </c>
      <c r="I86">
        <v>215.95989244721025</v>
      </c>
      <c r="J86">
        <v>391508.98716119828</v>
      </c>
      <c r="K86">
        <v>385629.23449313082</v>
      </c>
      <c r="L86">
        <v>11.671112695681238</v>
      </c>
      <c r="M86">
        <v>69.65975740145042</v>
      </c>
      <c r="N86">
        <v>56.872001321042632</v>
      </c>
      <c r="O86">
        <v>5227.1083128818746</v>
      </c>
      <c r="P86">
        <v>66.423915032755417</v>
      </c>
      <c r="Q86">
        <v>6.8880589320054961E-2</v>
      </c>
      <c r="R86">
        <v>394.96967057310593</v>
      </c>
      <c r="S86">
        <v>1088.7429448136463</v>
      </c>
      <c r="T86">
        <v>142.00777566277497</v>
      </c>
      <c r="U86">
        <v>617.26904312656495</v>
      </c>
      <c r="V86">
        <v>93.302781872533544</v>
      </c>
      <c r="W86">
        <v>22.76145743418811</v>
      </c>
      <c r="X86">
        <v>60.068568623101683</v>
      </c>
      <c r="Y86">
        <v>5.3411966515362685</v>
      </c>
      <c r="Z86">
        <v>22.049729938789369</v>
      </c>
      <c r="AA86">
        <v>2.7983704699158687</v>
      </c>
      <c r="AB86">
        <v>5.849993666428392</v>
      </c>
      <c r="AC86">
        <v>0.50184845963862279</v>
      </c>
      <c r="AD86">
        <v>2.4381563784195746</v>
      </c>
      <c r="AE86">
        <v>0.26041470406377415</v>
      </c>
      <c r="AF86" t="s">
        <v>378</v>
      </c>
      <c r="AG86">
        <v>7.8902703994977443</v>
      </c>
      <c r="AH86">
        <v>7.793306665569486</v>
      </c>
      <c r="AI86">
        <v>0.22558777114648751</v>
      </c>
      <c r="AJ86" s="29">
        <v>6.3726328929173111</v>
      </c>
      <c r="AK86" s="30">
        <v>0.43691556447713964</v>
      </c>
      <c r="AL86" s="30" t="s">
        <v>381</v>
      </c>
      <c r="AM86" s="30" t="s">
        <v>382</v>
      </c>
      <c r="AN86" s="30">
        <v>18.072208534199508</v>
      </c>
      <c r="AO86" s="30">
        <v>2505.2338112137304</v>
      </c>
      <c r="AP86" s="30">
        <v>12.928525135496852</v>
      </c>
      <c r="AQ86" s="30">
        <v>15.149132061691343</v>
      </c>
      <c r="AR86" s="30">
        <v>4665.7915349607383</v>
      </c>
      <c r="AS86" s="30">
        <v>4788.3732359880996</v>
      </c>
      <c r="AT86" s="30">
        <v>0.3118799606623599</v>
      </c>
      <c r="AU86" s="30">
        <v>0.8892882476027314</v>
      </c>
      <c r="AV86" s="30">
        <v>1.9451495219293475</v>
      </c>
      <c r="AW86" s="30">
        <v>66.397957758863797</v>
      </c>
      <c r="AX86" s="30">
        <v>0.74458755483099637</v>
      </c>
      <c r="AY86" s="30">
        <v>6.6089248599262643E-3</v>
      </c>
      <c r="AZ86" s="30">
        <v>4.7798710366132493</v>
      </c>
      <c r="BA86" s="30">
        <v>14.429410750151247</v>
      </c>
      <c r="BB86" s="30">
        <v>1.8859539713866957</v>
      </c>
      <c r="BC86" s="30">
        <v>8.1233527441149871</v>
      </c>
      <c r="BD86" s="30">
        <v>1.1745606745273274</v>
      </c>
      <c r="BE86" s="30">
        <v>0.28581310051521774</v>
      </c>
      <c r="BF86" s="30">
        <v>0.73721253155416588</v>
      </c>
      <c r="BG86" s="30">
        <v>6.3829980224291288E-2</v>
      </c>
      <c r="BH86" s="30">
        <v>0.2717968353803934</v>
      </c>
      <c r="BI86" s="30">
        <v>4.3399986373897685E-2</v>
      </c>
      <c r="BJ86" s="30">
        <v>0.10110457046157086</v>
      </c>
      <c r="BK86" s="30">
        <v>1.224409349833756E-2</v>
      </c>
      <c r="BL86" s="30">
        <v>5.9076127115682629E-2</v>
      </c>
      <c r="BM86" s="30">
        <v>7.8477334589122164E-3</v>
      </c>
      <c r="BN86" s="30" t="s">
        <v>383</v>
      </c>
      <c r="BO86" s="30">
        <v>9.7989172486935214E-2</v>
      </c>
      <c r="BP86" s="30">
        <v>7.5388509510186066E-2</v>
      </c>
      <c r="BQ86" s="31">
        <v>9.5328199013917699E-3</v>
      </c>
      <c r="BR86">
        <v>0.18170429346057237</v>
      </c>
      <c r="BS86">
        <v>4.5687213637735317E-3</v>
      </c>
      <c r="BT86">
        <v>5.7818689634944805E-2</v>
      </c>
      <c r="BU86">
        <v>19.884664213460088</v>
      </c>
      <c r="BV86">
        <v>34.070988391304255</v>
      </c>
      <c r="BW86">
        <v>2.5731616770280841</v>
      </c>
      <c r="BX86">
        <v>24.459539053529145</v>
      </c>
      <c r="BY86">
        <v>27.542203671778669</v>
      </c>
      <c r="BZ86">
        <v>12.457511610054082</v>
      </c>
      <c r="CA86">
        <v>6.3288826309360351</v>
      </c>
      <c r="CB86">
        <v>0.11222857456411008</v>
      </c>
      <c r="CC86">
        <v>0.18244909522724692</v>
      </c>
      <c r="CD86">
        <v>1.0951232770780166</v>
      </c>
      <c r="CE86">
        <v>0.92752960921736438</v>
      </c>
      <c r="CF86">
        <v>4.4446146777606181E-4</v>
      </c>
      <c r="CG86">
        <v>4.0631716574916245E-3</v>
      </c>
      <c r="CH86">
        <v>4.9602188679018255E-4</v>
      </c>
      <c r="CI86">
        <v>1.9356227338977543E-3</v>
      </c>
      <c r="CJ86">
        <v>1.2323442690914421E-3</v>
      </c>
      <c r="CK86">
        <v>2.6420693181717532E-3</v>
      </c>
      <c r="CL86">
        <v>1.5248613290965437E-2</v>
      </c>
      <c r="CM86">
        <v>3.7001705776745215E-3</v>
      </c>
      <c r="CN86">
        <v>9.4262343527766398E-3</v>
      </c>
      <c r="CO86">
        <v>1.7390309697207489E-3</v>
      </c>
      <c r="CP86">
        <v>8.7414836922359521E-3</v>
      </c>
      <c r="CQ86">
        <v>2.3170915167086076E-3</v>
      </c>
      <c r="CR86">
        <v>4.482167092689622E-3</v>
      </c>
      <c r="CS86">
        <v>4.7142728756205729E-4</v>
      </c>
      <c r="CT86">
        <v>1.0030749907759274E-2</v>
      </c>
      <c r="CU86">
        <v>2.2364780698472474E-3</v>
      </c>
      <c r="CV86">
        <v>7.314649392724408E-3</v>
      </c>
      <c r="CW86">
        <v>5.821894038460897E-3</v>
      </c>
      <c r="CX86">
        <v>2.6805266526730106E-3</v>
      </c>
      <c r="CY86">
        <v>4.4193927392720839E-3</v>
      </c>
    </row>
    <row r="87" spans="1:103" x14ac:dyDescent="0.25">
      <c r="A87" s="37" t="s">
        <v>380</v>
      </c>
      <c r="B87">
        <v>700.78031701029249</v>
      </c>
      <c r="C87">
        <v>53.568381744949271</v>
      </c>
      <c r="D87" t="s">
        <v>381</v>
      </c>
      <c r="E87" t="s">
        <v>382</v>
      </c>
      <c r="F87">
        <v>159.15801288266445</v>
      </c>
      <c r="G87">
        <v>220579.28031645523</v>
      </c>
      <c r="H87">
        <v>251.71934970259028</v>
      </c>
      <c r="I87">
        <v>216.10430317813751</v>
      </c>
      <c r="J87">
        <v>399585.02139800286</v>
      </c>
      <c r="K87">
        <v>392443.54823613237</v>
      </c>
      <c r="L87">
        <v>11.732966789541864</v>
      </c>
      <c r="M87">
        <v>80.24186832670037</v>
      </c>
      <c r="N87">
        <v>73.285509640219189</v>
      </c>
      <c r="O87">
        <v>5337.1982515756381</v>
      </c>
      <c r="P87">
        <v>68.001206765810593</v>
      </c>
      <c r="Q87">
        <v>9.1459674055662007E-2</v>
      </c>
      <c r="R87">
        <v>415.41906728262285</v>
      </c>
      <c r="S87">
        <v>1154.3489945250417</v>
      </c>
      <c r="T87">
        <v>148.78645023188773</v>
      </c>
      <c r="U87">
        <v>643.93314798178733</v>
      </c>
      <c r="V87">
        <v>96.196839883752517</v>
      </c>
      <c r="W87">
        <v>23.558106918467317</v>
      </c>
      <c r="X87">
        <v>61.48171072609945</v>
      </c>
      <c r="Y87">
        <v>5.537301752281258</v>
      </c>
      <c r="Z87">
        <v>22.974875718800135</v>
      </c>
      <c r="AA87">
        <v>2.8860543770433722</v>
      </c>
      <c r="AB87">
        <v>5.8291612374965505</v>
      </c>
      <c r="AC87">
        <v>0.50644469773207612</v>
      </c>
      <c r="AD87">
        <v>2.3927769704610116</v>
      </c>
      <c r="AE87">
        <v>0.26888854323148653</v>
      </c>
      <c r="AF87" t="s">
        <v>383</v>
      </c>
      <c r="AG87">
        <v>7.6065059346507597</v>
      </c>
      <c r="AH87">
        <v>7.1742067155325406</v>
      </c>
      <c r="AI87">
        <v>0.22962446728559632</v>
      </c>
      <c r="AJ87" s="29">
        <v>11.787491923353175</v>
      </c>
      <c r="AK87" s="30">
        <v>0.81164943278673118</v>
      </c>
      <c r="AL87" s="30" t="s">
        <v>386</v>
      </c>
      <c r="AM87" s="30" t="s">
        <v>387</v>
      </c>
      <c r="AN87" s="30">
        <v>24.120994236377189</v>
      </c>
      <c r="AO87" s="30">
        <v>6188.9254290923091</v>
      </c>
      <c r="AP87" s="30">
        <v>16.495292085954876</v>
      </c>
      <c r="AQ87" s="30">
        <v>15.307156910814625</v>
      </c>
      <c r="AR87" s="30">
        <v>6559.4927749735198</v>
      </c>
      <c r="AS87" s="30">
        <v>6478.0934408034846</v>
      </c>
      <c r="AT87" s="30">
        <v>1.2288366404887969</v>
      </c>
      <c r="AU87" s="30">
        <v>1.2999242167357299</v>
      </c>
      <c r="AV87" s="30">
        <v>2.7230466308184642</v>
      </c>
      <c r="AW87" s="30">
        <v>87.895634911464597</v>
      </c>
      <c r="AX87" s="30">
        <v>0.63173971054178601</v>
      </c>
      <c r="AY87" s="30">
        <v>3.9577472804839375E-3</v>
      </c>
      <c r="AZ87" s="30">
        <v>4.8411685166298657</v>
      </c>
      <c r="BA87" s="30">
        <v>19.52477555790281</v>
      </c>
      <c r="BB87" s="30">
        <v>2.176637339064206</v>
      </c>
      <c r="BC87" s="30">
        <v>7.7075101906734123</v>
      </c>
      <c r="BD87" s="30">
        <v>1.0433406316118985</v>
      </c>
      <c r="BE87" s="30">
        <v>0.30469388405630526</v>
      </c>
      <c r="BF87" s="30">
        <v>0.62352865246685707</v>
      </c>
      <c r="BG87" s="30">
        <v>5.3031339923257141E-2</v>
      </c>
      <c r="BH87" s="30">
        <v>0.23109478733668248</v>
      </c>
      <c r="BI87" s="30">
        <v>3.1255149235175486E-2</v>
      </c>
      <c r="BJ87" s="30">
        <v>7.0189413101335196E-2</v>
      </c>
      <c r="BK87" s="30">
        <v>8.9786849026889399E-3</v>
      </c>
      <c r="BL87" s="30">
        <v>4.770971984631054E-2</v>
      </c>
      <c r="BM87" s="30">
        <v>6.6917109882391598E-3</v>
      </c>
      <c r="BN87" s="30" t="s">
        <v>388</v>
      </c>
      <c r="BO87" s="30">
        <v>0.16023059702943765</v>
      </c>
      <c r="BP87" s="30">
        <v>5.0539000606736578E-2</v>
      </c>
      <c r="BQ87" s="31">
        <v>5.2781520261646663E-3</v>
      </c>
      <c r="BR87">
        <v>0.19778825654717525</v>
      </c>
      <c r="BS87">
        <v>6.9488591046748703E-3</v>
      </c>
      <c r="BT87">
        <v>6.0765454361835634E-2</v>
      </c>
      <c r="BU87">
        <v>21.410406083203366</v>
      </c>
      <c r="BV87">
        <v>36.707542034845659</v>
      </c>
      <c r="BW87">
        <v>2.7656753595267491</v>
      </c>
      <c r="BX87">
        <v>26.170494970228376</v>
      </c>
      <c r="BY87">
        <v>29.502143849666375</v>
      </c>
      <c r="BZ87">
        <v>14.424316986976036</v>
      </c>
      <c r="CA87">
        <v>6.7722715299895979</v>
      </c>
      <c r="CB87">
        <v>0.13859412464096896</v>
      </c>
      <c r="CC87">
        <v>0.19681200626974785</v>
      </c>
      <c r="CD87">
        <v>1.1826010515419707</v>
      </c>
      <c r="CE87">
        <v>1.0028347259950499</v>
      </c>
      <c r="CF87">
        <v>1.3913567173898527E-3</v>
      </c>
      <c r="CG87">
        <v>2.9433702813897286E-3</v>
      </c>
      <c r="CH87">
        <v>1.5522535818208601E-3</v>
      </c>
      <c r="CI87">
        <v>5.7084035179463344E-4</v>
      </c>
      <c r="CJ87">
        <v>1.6788626665274083E-3</v>
      </c>
      <c r="CK87">
        <v>1.2212329125312428E-2</v>
      </c>
      <c r="CL87">
        <v>1.2537239372695528E-2</v>
      </c>
      <c r="CM87">
        <v>2.6818196295191848E-3</v>
      </c>
      <c r="CN87">
        <v>1.4936041231303456E-2</v>
      </c>
      <c r="CO87">
        <v>1.8626196547972681E-3</v>
      </c>
      <c r="CP87">
        <v>1.0455133879243827E-2</v>
      </c>
      <c r="CQ87">
        <v>1.9054642322725165E-3</v>
      </c>
      <c r="CR87">
        <v>6.1077259707604204E-3</v>
      </c>
      <c r="CS87">
        <v>1.4758925872168269E-3</v>
      </c>
      <c r="CT87">
        <v>9.2301735004808299E-3</v>
      </c>
      <c r="CU87">
        <v>2.9235960593701135E-3</v>
      </c>
      <c r="CV87">
        <v>7.8342209002397502E-3</v>
      </c>
      <c r="CW87">
        <v>6.2287159283979871E-3</v>
      </c>
      <c r="CX87">
        <v>4.39334612038173E-3</v>
      </c>
      <c r="CY87">
        <v>2.8931027054183768E-3</v>
      </c>
    </row>
    <row r="88" spans="1:103" x14ac:dyDescent="0.25">
      <c r="A88" s="37" t="s">
        <v>385</v>
      </c>
      <c r="B88">
        <v>743.210518139854</v>
      </c>
      <c r="C88">
        <v>45.076388054972874</v>
      </c>
      <c r="D88" t="s">
        <v>386</v>
      </c>
      <c r="E88" t="s">
        <v>387</v>
      </c>
      <c r="F88">
        <v>98.596776096828876</v>
      </c>
      <c r="G88">
        <v>304453.06002749852</v>
      </c>
      <c r="H88">
        <v>355.62175795723925</v>
      </c>
      <c r="I88">
        <v>165.11257871095</v>
      </c>
      <c r="J88">
        <v>395868.61626248219</v>
      </c>
      <c r="K88">
        <v>384684.95289346529</v>
      </c>
      <c r="L88">
        <v>42.295290552664945</v>
      </c>
      <c r="M88">
        <v>80.727495695747152</v>
      </c>
      <c r="N88">
        <v>57.54650600463912</v>
      </c>
      <c r="O88">
        <v>5512.728234182252</v>
      </c>
      <c r="P88">
        <v>41.638864404056228</v>
      </c>
      <c r="Q88">
        <v>3.1485115850137635E-2</v>
      </c>
      <c r="R88">
        <v>305.62748379987863</v>
      </c>
      <c r="S88">
        <v>1175.5121385372231</v>
      </c>
      <c r="T88">
        <v>134.19303251983698</v>
      </c>
      <c r="U88">
        <v>479.98198430650405</v>
      </c>
      <c r="V88">
        <v>66.328232233013509</v>
      </c>
      <c r="W88">
        <v>19.431965289251185</v>
      </c>
      <c r="X88">
        <v>39.400155192231338</v>
      </c>
      <c r="Y88">
        <v>3.5054457911756947</v>
      </c>
      <c r="Z88">
        <v>14.39952355063463</v>
      </c>
      <c r="AA88">
        <v>1.7804477730192454</v>
      </c>
      <c r="AB88">
        <v>3.4393781093950304</v>
      </c>
      <c r="AC88">
        <v>0.31464790768158379</v>
      </c>
      <c r="AD88">
        <v>1.5613971412828307</v>
      </c>
      <c r="AE88">
        <v>0.15655616622464044</v>
      </c>
      <c r="AF88" t="s">
        <v>388</v>
      </c>
      <c r="AG88">
        <v>8.478224154136262</v>
      </c>
      <c r="AH88">
        <v>2.5588212583359398</v>
      </c>
      <c r="AI88">
        <v>6.7291939034383436E-2</v>
      </c>
      <c r="AJ88" s="29">
        <v>18.092610366175187</v>
      </c>
      <c r="AK88" s="30">
        <v>0.823439360565696</v>
      </c>
      <c r="AL88" s="30" t="s">
        <v>391</v>
      </c>
      <c r="AM88" s="30" t="s">
        <v>392</v>
      </c>
      <c r="AN88" s="30" t="s">
        <v>393</v>
      </c>
      <c r="AO88" s="30">
        <v>7238.635806877789</v>
      </c>
      <c r="AP88" s="30">
        <v>59.975036668038776</v>
      </c>
      <c r="AQ88" s="30">
        <v>67.038209211082162</v>
      </c>
      <c r="AR88" s="30">
        <v>8877.1680165360449</v>
      </c>
      <c r="AS88" s="30">
        <v>8685.3943478327801</v>
      </c>
      <c r="AT88" s="30">
        <v>1.58871373822394</v>
      </c>
      <c r="AU88" s="30">
        <v>2.1859178212267363</v>
      </c>
      <c r="AV88" s="30">
        <v>9.6059878648518549</v>
      </c>
      <c r="AW88" s="30">
        <v>113.37991153430092</v>
      </c>
      <c r="AX88" s="30">
        <v>1.0504184336545308</v>
      </c>
      <c r="AY88" s="30">
        <v>5.1480977280226247E-3</v>
      </c>
      <c r="AZ88" s="30">
        <v>6.847429908562348</v>
      </c>
      <c r="BA88" s="30">
        <v>24.482677743799464</v>
      </c>
      <c r="BB88" s="30">
        <v>3.0766454933462053</v>
      </c>
      <c r="BC88" s="30">
        <v>11.257683652608277</v>
      </c>
      <c r="BD88" s="30">
        <v>1.7342947157043891</v>
      </c>
      <c r="BE88" s="30">
        <v>0.4780146624797057</v>
      </c>
      <c r="BF88" s="30">
        <v>1.0304730970660883</v>
      </c>
      <c r="BG88" s="30">
        <v>0.10089568059114483</v>
      </c>
      <c r="BH88" s="30">
        <v>0.40991088943065557</v>
      </c>
      <c r="BI88" s="30">
        <v>6.5871217031403709E-2</v>
      </c>
      <c r="BJ88" s="30">
        <v>0.14339187656816613</v>
      </c>
      <c r="BK88" s="30">
        <v>2.0114152560144715E-2</v>
      </c>
      <c r="BL88" s="30">
        <v>0.11839004738449206</v>
      </c>
      <c r="BM88" s="30">
        <v>1.6800912232795989E-2</v>
      </c>
      <c r="BN88" s="30" t="s">
        <v>394</v>
      </c>
      <c r="BO88" s="30">
        <v>0.26492248788231415</v>
      </c>
      <c r="BP88" s="30">
        <v>2.2641922716336943E-2</v>
      </c>
      <c r="BQ88" s="31">
        <v>1.2402981367657407E-2</v>
      </c>
      <c r="BR88">
        <v>0.9421917392077902</v>
      </c>
      <c r="BS88">
        <v>2.3587751935769254E-2</v>
      </c>
      <c r="BT88">
        <v>0.29599578344971378</v>
      </c>
      <c r="BU88">
        <v>101.92276661192847</v>
      </c>
      <c r="BV88">
        <v>174.68644245486081</v>
      </c>
      <c r="BW88">
        <v>13.160541730959009</v>
      </c>
      <c r="BX88">
        <v>123.6346711167967</v>
      </c>
      <c r="BY88">
        <v>141.09829253679655</v>
      </c>
      <c r="BZ88">
        <v>67.097301674362427</v>
      </c>
      <c r="CA88">
        <v>32.073654785685996</v>
      </c>
      <c r="CB88">
        <v>0.69641516985549623</v>
      </c>
      <c r="CC88">
        <v>0.93530928503086175</v>
      </c>
      <c r="CD88">
        <v>5.6339286210119237</v>
      </c>
      <c r="CE88">
        <v>4.7586306730782191</v>
      </c>
      <c r="CF88">
        <v>8.5217337845182369E-3</v>
      </c>
      <c r="CG88">
        <v>4.7464428857443113E-3</v>
      </c>
      <c r="CH88">
        <v>7.4541523371760843E-3</v>
      </c>
      <c r="CI88">
        <v>1.164905427133205E-2</v>
      </c>
      <c r="CJ88">
        <v>2.1333326356462014E-3</v>
      </c>
      <c r="CK88">
        <v>5.06877459476094E-2</v>
      </c>
      <c r="CL88">
        <v>6.05012402978512E-2</v>
      </c>
      <c r="CM88">
        <v>1.288376259873901E-2</v>
      </c>
      <c r="CN88">
        <v>9.5418116874744746E-2</v>
      </c>
      <c r="CO88">
        <v>8.9890243137285622E-3</v>
      </c>
      <c r="CP88">
        <v>3.8808486106897487E-2</v>
      </c>
      <c r="CQ88">
        <v>2.4218410955303268E-3</v>
      </c>
      <c r="CR88">
        <v>4.8386133006509902E-2</v>
      </c>
      <c r="CS88">
        <v>1.2910063991909825E-2</v>
      </c>
      <c r="CT88">
        <v>5.8144767228041301E-2</v>
      </c>
      <c r="CU88">
        <v>9.9282400988772047E-3</v>
      </c>
      <c r="CV88">
        <v>3.7807135975837042E-2</v>
      </c>
      <c r="CW88">
        <v>6.8078746309709198E-3</v>
      </c>
      <c r="CX88">
        <v>1.3853722559687157E-2</v>
      </c>
      <c r="CY88">
        <v>1.9939699984118306E-2</v>
      </c>
    </row>
    <row r="89" spans="1:103" x14ac:dyDescent="0.25">
      <c r="A89" s="37" t="s">
        <v>390</v>
      </c>
      <c r="B89">
        <v>698.80916677116113</v>
      </c>
      <c r="C89">
        <v>33.378518965285913</v>
      </c>
      <c r="D89" t="s">
        <v>391</v>
      </c>
      <c r="E89" t="s">
        <v>392</v>
      </c>
      <c r="F89" t="s">
        <v>393</v>
      </c>
      <c r="G89">
        <v>272610.5480444011</v>
      </c>
      <c r="H89">
        <v>503.62845149441529</v>
      </c>
      <c r="I89">
        <v>170.66065202297571</v>
      </c>
      <c r="J89">
        <v>392509.55777460773</v>
      </c>
      <c r="K89">
        <v>382610.31820480421</v>
      </c>
      <c r="L89">
        <v>26.507638339787743</v>
      </c>
      <c r="M89">
        <v>77.101049858837825</v>
      </c>
      <c r="N89">
        <v>27.548111027900198</v>
      </c>
      <c r="O89">
        <v>5051.4169467783522</v>
      </c>
      <c r="P89">
        <v>54.206098120075254</v>
      </c>
      <c r="Q89">
        <v>1.2260184575723311E-2</v>
      </c>
      <c r="R89">
        <v>332.79515962345681</v>
      </c>
      <c r="S89">
        <v>1073.416168301482</v>
      </c>
      <c r="T89">
        <v>137.95121231111878</v>
      </c>
      <c r="U89">
        <v>553.02528507069655</v>
      </c>
      <c r="V89">
        <v>79.201473632728778</v>
      </c>
      <c r="W89">
        <v>21.348669495676859</v>
      </c>
      <c r="X89">
        <v>50.021899747803452</v>
      </c>
      <c r="Y89">
        <v>4.3853775424473618</v>
      </c>
      <c r="Z89">
        <v>18.216310043691351</v>
      </c>
      <c r="AA89">
        <v>2.3639730345726457</v>
      </c>
      <c r="AB89">
        <v>4.6966273596059862</v>
      </c>
      <c r="AC89">
        <v>0.39265966596377083</v>
      </c>
      <c r="AD89">
        <v>2.018238107018937</v>
      </c>
      <c r="AE89">
        <v>0.21089244481460281</v>
      </c>
      <c r="AF89" t="s">
        <v>394</v>
      </c>
      <c r="AG89">
        <v>8.7910713142442471</v>
      </c>
      <c r="AH89">
        <v>0.239079625251026</v>
      </c>
      <c r="AI89">
        <v>3.7960853974080055E-2</v>
      </c>
      <c r="AJ89" s="29">
        <v>17.19715314027739</v>
      </c>
      <c r="AK89" s="30">
        <v>5.3184835479310477</v>
      </c>
      <c r="AL89" s="30" t="s">
        <v>399</v>
      </c>
      <c r="AM89" s="30" t="s">
        <v>400</v>
      </c>
      <c r="AN89" s="30">
        <v>26.103166176871802</v>
      </c>
      <c r="AO89" s="30">
        <v>2117.1672395925402</v>
      </c>
      <c r="AP89" s="30">
        <v>16.749334516599109</v>
      </c>
      <c r="AQ89" s="30">
        <v>23.760458496291626</v>
      </c>
      <c r="AR89" s="30">
        <v>4878.7124221621189</v>
      </c>
      <c r="AS89" s="30">
        <v>5642.7600231924525</v>
      </c>
      <c r="AT89" s="30">
        <v>0.35254350843758814</v>
      </c>
      <c r="AU89" s="30">
        <v>1.7572995085004754</v>
      </c>
      <c r="AV89" s="30">
        <v>5.4227264447982053</v>
      </c>
      <c r="AW89" s="30">
        <v>65.815673782173647</v>
      </c>
      <c r="AX89" s="30">
        <v>0.73560469723836108</v>
      </c>
      <c r="AY89" s="30">
        <v>3.2164997095369859E-2</v>
      </c>
      <c r="AZ89" s="30">
        <v>5.4282306860678027</v>
      </c>
      <c r="BA89" s="30">
        <v>19.388060044417738</v>
      </c>
      <c r="BB89" s="30">
        <v>2.3815977878976944</v>
      </c>
      <c r="BC89" s="30">
        <v>10.715997813093342</v>
      </c>
      <c r="BD89" s="30">
        <v>1.3116794811726114</v>
      </c>
      <c r="BE89" s="30">
        <v>0.26978758783643375</v>
      </c>
      <c r="BF89" s="30">
        <v>0.87347333260493176</v>
      </c>
      <c r="BG89" s="30">
        <v>7.2362432469712579E-2</v>
      </c>
      <c r="BH89" s="30">
        <v>0.35432934896701118</v>
      </c>
      <c r="BI89" s="30">
        <v>5.5933858707975237E-2</v>
      </c>
      <c r="BJ89" s="30">
        <v>0.1172538084243793</v>
      </c>
      <c r="BK89" s="30">
        <v>1.7354721317845399E-2</v>
      </c>
      <c r="BL89" s="30">
        <v>7.2691404419927053E-2</v>
      </c>
      <c r="BM89" s="30">
        <v>1.071241967057944E-2</v>
      </c>
      <c r="BN89" s="30" t="s">
        <v>401</v>
      </c>
      <c r="BO89" s="30">
        <v>3.8934551418045443E-2</v>
      </c>
      <c r="BP89" s="30">
        <v>5.53445567676705E-2</v>
      </c>
      <c r="BQ89" s="31">
        <v>2.2579530685767856E-2</v>
      </c>
      <c r="BR89">
        <v>0.2466103401038994</v>
      </c>
      <c r="BS89">
        <v>7.1585631380444202E-3</v>
      </c>
      <c r="BT89">
        <v>9.798600161743698E-2</v>
      </c>
      <c r="BU89">
        <v>29.550579469281786</v>
      </c>
      <c r="BV89">
        <v>48.912228982876364</v>
      </c>
      <c r="BW89">
        <v>3.7870411424973152</v>
      </c>
      <c r="BX89">
        <v>36.764211219420737</v>
      </c>
      <c r="BY89">
        <v>49.022056825927272</v>
      </c>
      <c r="BZ89">
        <v>23.885483668692718</v>
      </c>
      <c r="CA89">
        <v>11.30113584015754</v>
      </c>
      <c r="CB89">
        <v>0.1841745846830927</v>
      </c>
      <c r="CC89">
        <v>0.24682418925458599</v>
      </c>
      <c r="CD89">
        <v>1.4756025927036533</v>
      </c>
      <c r="CE89">
        <v>1.3409688904056007</v>
      </c>
      <c r="CF89">
        <v>2.3129329071761326E-3</v>
      </c>
      <c r="CG89">
        <v>7.1549482989211989E-3</v>
      </c>
      <c r="CH89">
        <v>3.434978745860174E-3</v>
      </c>
      <c r="CI89">
        <v>3.5561916591382026E-3</v>
      </c>
      <c r="CJ89">
        <v>3.367772217225712E-3</v>
      </c>
      <c r="CK89">
        <v>1.4058554520094087E-2</v>
      </c>
      <c r="CL89">
        <v>5.7091186831388918E-3</v>
      </c>
      <c r="CM89">
        <v>7.5612244402551241E-3</v>
      </c>
      <c r="CN89">
        <v>1.6943490098234863E-2</v>
      </c>
      <c r="CO89">
        <v>4.9149981816626036E-3</v>
      </c>
      <c r="CP89">
        <v>1.6159684554811735E-2</v>
      </c>
      <c r="CQ89">
        <v>3.4040940160510466E-3</v>
      </c>
      <c r="CR89">
        <v>1.0573438552652985E-2</v>
      </c>
      <c r="CS89">
        <v>3.8106679224529879E-3</v>
      </c>
      <c r="CT89">
        <v>1.6015906765493724E-2</v>
      </c>
      <c r="CU89">
        <v>2.95037692445832E-3</v>
      </c>
      <c r="CV89">
        <v>1.5832598017893888E-2</v>
      </c>
      <c r="CW89">
        <v>9.6867585132527963E-3</v>
      </c>
      <c r="CX89">
        <v>1.4503637699413323E-3</v>
      </c>
      <c r="CY89">
        <v>4.4527679674522293E-3</v>
      </c>
    </row>
    <row r="90" spans="1:103" x14ac:dyDescent="0.25">
      <c r="A90" s="37" t="s">
        <v>398</v>
      </c>
      <c r="B90">
        <v>1279.265703297825</v>
      </c>
      <c r="C90">
        <v>408.0210350153161</v>
      </c>
      <c r="D90" t="s">
        <v>399</v>
      </c>
      <c r="E90" t="s">
        <v>400</v>
      </c>
      <c r="F90">
        <v>209.12760901310705</v>
      </c>
      <c r="G90">
        <v>215855.88257542934</v>
      </c>
      <c r="H90">
        <v>111.31748109005781</v>
      </c>
      <c r="I90">
        <v>320.06443446284987</v>
      </c>
      <c r="J90">
        <v>393152.78174037091</v>
      </c>
      <c r="K90">
        <v>376558.20124610292</v>
      </c>
      <c r="L90">
        <v>11.164252286969463</v>
      </c>
      <c r="M90">
        <v>138.21997605521881</v>
      </c>
      <c r="N90">
        <v>317.42926639431784</v>
      </c>
      <c r="O90">
        <v>6256.8989924302869</v>
      </c>
      <c r="P90">
        <v>75.66190072336606</v>
      </c>
      <c r="Q90">
        <v>1.2050792247625057</v>
      </c>
      <c r="R90">
        <v>479.40179586101959</v>
      </c>
      <c r="S90">
        <v>1418.7354982692425</v>
      </c>
      <c r="T90">
        <v>179.67610353830852</v>
      </c>
      <c r="U90">
        <v>776.57233657183042</v>
      </c>
      <c r="V90">
        <v>113.91805284385212</v>
      </c>
      <c r="W90">
        <v>27.396258876043994</v>
      </c>
      <c r="X90">
        <v>74.799796788917121</v>
      </c>
      <c r="Y90">
        <v>6.7025906132790949</v>
      </c>
      <c r="Z90">
        <v>26.949820609358152</v>
      </c>
      <c r="AA90">
        <v>3.3880766722330082</v>
      </c>
      <c r="AB90">
        <v>6.3505853479212213</v>
      </c>
      <c r="AC90">
        <v>0.50499829868101043</v>
      </c>
      <c r="AD90">
        <v>2.2920136473779498</v>
      </c>
      <c r="AE90">
        <v>0.2405034977284129</v>
      </c>
      <c r="AF90" t="s">
        <v>401</v>
      </c>
      <c r="AG90">
        <v>1.618164262699356</v>
      </c>
      <c r="AH90">
        <v>3.1186606984848808</v>
      </c>
      <c r="AI90">
        <v>0.68708174016873969</v>
      </c>
      <c r="AJ90" s="29">
        <v>8.6171970695246358</v>
      </c>
      <c r="AK90" s="30">
        <v>3.1340116770225634</v>
      </c>
      <c r="AL90" s="30" t="s">
        <v>404</v>
      </c>
      <c r="AM90" s="30">
        <v>54.373824810060597</v>
      </c>
      <c r="AN90" s="30">
        <v>26.480130316402771</v>
      </c>
      <c r="AO90" s="30">
        <v>3288.3112421090855</v>
      </c>
      <c r="AP90" s="30">
        <v>18.91004960095977</v>
      </c>
      <c r="AQ90" s="30">
        <v>28.761712377463073</v>
      </c>
      <c r="AR90" s="30">
        <v>4153.6055458221144</v>
      </c>
      <c r="AS90" s="30">
        <v>3401.2342990682614</v>
      </c>
      <c r="AT90" s="30">
        <v>0.36807174096253509</v>
      </c>
      <c r="AU90" s="30">
        <v>1.3655664038193371</v>
      </c>
      <c r="AV90" s="30">
        <v>4.3668874182457982</v>
      </c>
      <c r="AW90" s="30">
        <v>100.24551071022985</v>
      </c>
      <c r="AX90" s="30">
        <v>1.1115603982689233</v>
      </c>
      <c r="AY90" s="30">
        <v>3.1919617388617857E-2</v>
      </c>
      <c r="AZ90" s="30">
        <v>5.4552296597689507</v>
      </c>
      <c r="BA90" s="30">
        <v>14.753937078765549</v>
      </c>
      <c r="BB90" s="30">
        <v>1.7501715083665756</v>
      </c>
      <c r="BC90" s="30">
        <v>6.7977614405369211</v>
      </c>
      <c r="BD90" s="30">
        <v>1.3117251427224879</v>
      </c>
      <c r="BE90" s="30">
        <v>0.37169582020108893</v>
      </c>
      <c r="BF90" s="30">
        <v>1.0205208323377568</v>
      </c>
      <c r="BG90" s="30">
        <v>0.11023716594927579</v>
      </c>
      <c r="BH90" s="30">
        <v>0.39458117245172075</v>
      </c>
      <c r="BI90" s="30">
        <v>4.7197172379396447E-2</v>
      </c>
      <c r="BJ90" s="30">
        <v>0.10158376476876758</v>
      </c>
      <c r="BK90" s="30">
        <v>1.4627997448361544E-2</v>
      </c>
      <c r="BL90" s="30">
        <v>6.4809941467588367E-2</v>
      </c>
      <c r="BM90" s="30">
        <v>1.2436101126817012E-2</v>
      </c>
      <c r="BN90" s="30" t="s">
        <v>405</v>
      </c>
      <c r="BO90" s="30">
        <v>0.24657981336950968</v>
      </c>
      <c r="BP90" s="30">
        <v>4.6945901671566204E-2</v>
      </c>
      <c r="BQ90" s="31">
        <v>1.9852616345064602E-2</v>
      </c>
      <c r="BR90">
        <v>0.26508886154345646</v>
      </c>
      <c r="BS90">
        <v>1.0949220784028635E-2</v>
      </c>
      <c r="BT90">
        <v>0.10214382321618475</v>
      </c>
      <c r="BU90">
        <v>31.803387742455588</v>
      </c>
      <c r="BV90">
        <v>52.312603209959178</v>
      </c>
      <c r="BW90">
        <v>4.1808412556182279</v>
      </c>
      <c r="BX90">
        <v>39.393754078457839</v>
      </c>
      <c r="BY90">
        <v>52.658482014571668</v>
      </c>
      <c r="BZ90">
        <v>26.177026396549337</v>
      </c>
      <c r="CA90">
        <v>12.133991824323394</v>
      </c>
      <c r="CB90">
        <v>0.25848539264054515</v>
      </c>
      <c r="CC90">
        <v>0.26644872412973319</v>
      </c>
      <c r="CD90">
        <v>1.586423161981914</v>
      </c>
      <c r="CE90">
        <v>1.445213975729488</v>
      </c>
      <c r="CF90">
        <v>8.4095991073836792E-4</v>
      </c>
      <c r="CG90">
        <v>5.1684477013570259E-3</v>
      </c>
      <c r="CH90">
        <v>5.6598351065277686E-3</v>
      </c>
      <c r="CI90">
        <v>4.9712245974756313E-3</v>
      </c>
      <c r="CJ90">
        <v>2.4335023756149698E-3</v>
      </c>
      <c r="CK90">
        <v>2.7388295452098001E-2</v>
      </c>
      <c r="CL90">
        <v>2.6801745423331733E-2</v>
      </c>
      <c r="CM90">
        <v>8.1067685224087502E-3</v>
      </c>
      <c r="CN90">
        <v>2.6957746644863785E-2</v>
      </c>
      <c r="CO90">
        <v>2.6916707928014943E-3</v>
      </c>
      <c r="CP90">
        <v>1.1678578335701311E-2</v>
      </c>
      <c r="CQ90">
        <v>3.6504683454438905E-3</v>
      </c>
      <c r="CR90">
        <v>3.0194359580744024E-3</v>
      </c>
      <c r="CS90">
        <v>4.5738334816705448E-3</v>
      </c>
      <c r="CT90">
        <v>4.5738117219178585E-3</v>
      </c>
      <c r="CU90">
        <v>5.7489327040242495E-3</v>
      </c>
      <c r="CV90">
        <v>2.0787939884036336E-2</v>
      </c>
      <c r="CW90">
        <v>1.0390672426913833E-2</v>
      </c>
      <c r="CX90">
        <v>8.9884616505811442E-3</v>
      </c>
      <c r="CY90">
        <v>7.0889862422634977E-3</v>
      </c>
    </row>
    <row r="91" spans="1:103" x14ac:dyDescent="0.25">
      <c r="A91" s="37" t="s">
        <v>403</v>
      </c>
      <c r="B91">
        <v>977.90792790915918</v>
      </c>
      <c r="C91">
        <v>380.57184078953429</v>
      </c>
      <c r="D91" t="s">
        <v>404</v>
      </c>
      <c r="E91">
        <v>42.491151717891391</v>
      </c>
      <c r="F91">
        <v>257.82660704770916</v>
      </c>
      <c r="G91">
        <v>238251.18744052952</v>
      </c>
      <c r="H91">
        <v>93.276321995486512</v>
      </c>
      <c r="I91">
        <v>303.77169358823642</v>
      </c>
      <c r="J91">
        <v>397012.12553495012</v>
      </c>
      <c r="K91">
        <v>399380.53909605503</v>
      </c>
      <c r="L91">
        <v>11.856419494185676</v>
      </c>
      <c r="M91">
        <v>151.92203296085486</v>
      </c>
      <c r="N91">
        <v>312.31611732407413</v>
      </c>
      <c r="O91">
        <v>7253.0815946987013</v>
      </c>
      <c r="P91">
        <v>77.554999121487171</v>
      </c>
      <c r="Q91">
        <v>0.94180487561680792</v>
      </c>
      <c r="R91">
        <v>441.56101679581172</v>
      </c>
      <c r="S91">
        <v>1329.8943989875233</v>
      </c>
      <c r="T91">
        <v>182.90118930641034</v>
      </c>
      <c r="U91">
        <v>828.65891885520693</v>
      </c>
      <c r="V91">
        <v>126.04742356454307</v>
      </c>
      <c r="W91">
        <v>30.145276381327001</v>
      </c>
      <c r="X91">
        <v>76.812484862477035</v>
      </c>
      <c r="Y91">
        <v>6.6397902692380226</v>
      </c>
      <c r="Z91">
        <v>25.897590799052296</v>
      </c>
      <c r="AA91">
        <v>3.1858283440764388</v>
      </c>
      <c r="AB91">
        <v>6.0678402287449495</v>
      </c>
      <c r="AC91">
        <v>0.52336577003413254</v>
      </c>
      <c r="AD91">
        <v>2.3714098173144769</v>
      </c>
      <c r="AE91">
        <v>0.26619019158066548</v>
      </c>
      <c r="AF91" t="s">
        <v>405</v>
      </c>
      <c r="AG91">
        <v>2.3239084838742485</v>
      </c>
      <c r="AH91">
        <v>2.0705706030778734</v>
      </c>
      <c r="AI91">
        <v>0.58273919313635525</v>
      </c>
      <c r="AJ91" s="29">
        <v>24.030253699227288</v>
      </c>
      <c r="AK91" s="30">
        <v>4.3666132671630997</v>
      </c>
      <c r="AL91" s="30" t="s">
        <v>408</v>
      </c>
      <c r="AM91" s="30">
        <v>148.38334564002204</v>
      </c>
      <c r="AN91" s="30">
        <v>125.37864100668411</v>
      </c>
      <c r="AO91" s="30">
        <v>4336.3200397900637</v>
      </c>
      <c r="AP91" s="30" t="s">
        <v>409</v>
      </c>
      <c r="AQ91" s="30">
        <v>128.51263880893967</v>
      </c>
      <c r="AR91" s="30">
        <v>6954.3709466111823</v>
      </c>
      <c r="AS91" s="30">
        <v>6724.185371803168</v>
      </c>
      <c r="AT91" s="30">
        <v>0.86192327111283573</v>
      </c>
      <c r="AU91" s="30">
        <v>2.4821651965641869</v>
      </c>
      <c r="AV91" s="30">
        <v>8.9219566773717638</v>
      </c>
      <c r="AW91" s="30">
        <v>131.98893357592971</v>
      </c>
      <c r="AX91" s="30">
        <v>2.2809276491431341</v>
      </c>
      <c r="AY91" s="30">
        <v>5.1945565466596066E-2</v>
      </c>
      <c r="AZ91" s="30">
        <v>13.307437850672446</v>
      </c>
      <c r="BA91" s="30">
        <v>34.019265101251335</v>
      </c>
      <c r="BB91" s="30">
        <v>4.5584934313142433</v>
      </c>
      <c r="BC91" s="30">
        <v>21.941990377880849</v>
      </c>
      <c r="BD91" s="30">
        <v>3.8717023541358868</v>
      </c>
      <c r="BE91" s="30">
        <v>0.99903237324551597</v>
      </c>
      <c r="BF91" s="30">
        <v>2.4117815291077109</v>
      </c>
      <c r="BG91" s="30">
        <v>0.25440032505496862</v>
      </c>
      <c r="BH91" s="30">
        <v>0.90682879260128213</v>
      </c>
      <c r="BI91" s="30">
        <v>0.11727423134424241</v>
      </c>
      <c r="BJ91" s="30">
        <v>0.27013039495265556</v>
      </c>
      <c r="BK91" s="30">
        <v>3.5217293532794659E-2</v>
      </c>
      <c r="BL91" s="30">
        <v>0.20070688159466959</v>
      </c>
      <c r="BM91" s="30">
        <v>2.7492668397236252E-2</v>
      </c>
      <c r="BN91" s="30" t="s">
        <v>410</v>
      </c>
      <c r="BO91" s="30">
        <v>0.10851956067175914</v>
      </c>
      <c r="BP91" s="30">
        <v>0.13178854076451316</v>
      </c>
      <c r="BQ91" s="31">
        <v>6.9342346521671303E-2</v>
      </c>
      <c r="BR91">
        <v>1.2779223991154687</v>
      </c>
      <c r="BS91">
        <v>5.2237643416198951E-2</v>
      </c>
      <c r="BT91">
        <v>0.48624575681824322</v>
      </c>
      <c r="BU91">
        <v>150.56659187797661</v>
      </c>
      <c r="BV91">
        <v>246.74080171851807</v>
      </c>
      <c r="BW91">
        <v>19.699978968072177</v>
      </c>
      <c r="BX91">
        <v>186.65874659671613</v>
      </c>
      <c r="BY91">
        <v>251.51418464125044</v>
      </c>
      <c r="BZ91">
        <v>120.85327269208662</v>
      </c>
      <c r="CA91">
        <v>57.644258500648967</v>
      </c>
      <c r="CB91">
        <v>1.1573111195100363</v>
      </c>
      <c r="CC91">
        <v>1.2536832200858965</v>
      </c>
      <c r="CD91">
        <v>7.5526797235984855</v>
      </c>
      <c r="CE91">
        <v>6.82608752961952</v>
      </c>
      <c r="CF91">
        <v>1.1886280539011747E-2</v>
      </c>
      <c r="CG91">
        <v>8.5970019888927524E-3</v>
      </c>
      <c r="CH91">
        <v>2.2912201128071224E-2</v>
      </c>
      <c r="CI91">
        <v>2.7940007725583901E-2</v>
      </c>
      <c r="CJ91">
        <v>1.9291518675599376E-2</v>
      </c>
      <c r="CK91">
        <v>9.1851368914030118E-2</v>
      </c>
      <c r="CL91">
        <v>8.6626988335758159E-2</v>
      </c>
      <c r="CM91">
        <v>2.3409766277077242E-2</v>
      </c>
      <c r="CN91">
        <v>0.14403521091893676</v>
      </c>
      <c r="CO91">
        <v>2.6785193225464052E-2</v>
      </c>
      <c r="CP91">
        <v>8.2794348013984734E-2</v>
      </c>
      <c r="CQ91">
        <v>2.6759342411375588E-2</v>
      </c>
      <c r="CR91">
        <v>7.7164112061522919E-2</v>
      </c>
      <c r="CS91">
        <v>1.3209291987347278E-2</v>
      </c>
      <c r="CT91">
        <v>9.5602558852921835E-2</v>
      </c>
      <c r="CU91">
        <v>1.9283830543912056E-2</v>
      </c>
      <c r="CV91">
        <v>9.0718965656018793E-2</v>
      </c>
      <c r="CW91">
        <v>7.0733345933803163E-2</v>
      </c>
      <c r="CX91">
        <v>2.2027029538712758E-2</v>
      </c>
      <c r="CY91">
        <v>3.7900322642865879E-2</v>
      </c>
    </row>
    <row r="92" spans="1:103" x14ac:dyDescent="0.25">
      <c r="A92" s="37" t="s">
        <v>407</v>
      </c>
      <c r="B92">
        <v>1339.6590953650145</v>
      </c>
      <c r="C92">
        <v>310.26798704590072</v>
      </c>
      <c r="D92" t="s">
        <v>408</v>
      </c>
      <c r="E92">
        <v>241.40385582933277</v>
      </c>
      <c r="F92">
        <v>395.80724775608417</v>
      </c>
      <c r="G92">
        <v>205448.23664604151</v>
      </c>
      <c r="H92" t="s">
        <v>409</v>
      </c>
      <c r="I92">
        <v>395.42410350305033</v>
      </c>
      <c r="J92">
        <v>386363.19543509273</v>
      </c>
      <c r="K92">
        <v>381190.34715735586</v>
      </c>
      <c r="L92">
        <v>9.2396022082655112</v>
      </c>
      <c r="M92">
        <v>126.68545626537991</v>
      </c>
      <c r="N92">
        <v>281.48629764149905</v>
      </c>
      <c r="O92">
        <v>6457.965921705988</v>
      </c>
      <c r="P92">
        <v>93.989893512437163</v>
      </c>
      <c r="Q92">
        <v>0.72646887433963758</v>
      </c>
      <c r="R92">
        <v>603.85712065593702</v>
      </c>
      <c r="S92">
        <v>1682.235716960751</v>
      </c>
      <c r="T92">
        <v>228.47653655425739</v>
      </c>
      <c r="U92">
        <v>1002.1640037517586</v>
      </c>
      <c r="V92">
        <v>150.77843722643337</v>
      </c>
      <c r="W92">
        <v>36.556641757696283</v>
      </c>
      <c r="X92">
        <v>92.612757502973054</v>
      </c>
      <c r="Y92">
        <v>7.9683316136303075</v>
      </c>
      <c r="Z92">
        <v>31.542754272299231</v>
      </c>
      <c r="AA92">
        <v>3.6931147837669038</v>
      </c>
      <c r="AB92">
        <v>7.5843965689423722</v>
      </c>
      <c r="AC92">
        <v>0.61537128982865419</v>
      </c>
      <c r="AD92">
        <v>2.688140098440353</v>
      </c>
      <c r="AE92">
        <v>0.2618342724440586</v>
      </c>
      <c r="AF92" t="s">
        <v>410</v>
      </c>
      <c r="AG92">
        <v>1.6103111854171892</v>
      </c>
      <c r="AH92">
        <v>3.8830796244250387</v>
      </c>
      <c r="AI92">
        <v>1.2020048064908155</v>
      </c>
      <c r="AJ92" s="29">
        <v>13.147243118748683</v>
      </c>
      <c r="AK92" s="30">
        <v>1.1165578474207043</v>
      </c>
      <c r="AL92" s="30" t="s">
        <v>413</v>
      </c>
      <c r="AM92" s="30" t="s">
        <v>414</v>
      </c>
      <c r="AN92" s="30">
        <v>25.800976611792116</v>
      </c>
      <c r="AO92" s="30">
        <v>2137.7295299836542</v>
      </c>
      <c r="AP92" s="30">
        <v>17.503781377189647</v>
      </c>
      <c r="AQ92" s="30">
        <v>25.018243050540601</v>
      </c>
      <c r="AR92" s="30">
        <v>4834.6973107757367</v>
      </c>
      <c r="AS92" s="30">
        <v>5259.8525969015964</v>
      </c>
      <c r="AT92" s="30">
        <v>0.39220945473368951</v>
      </c>
      <c r="AU92" s="30">
        <v>0.78225661812124736</v>
      </c>
      <c r="AV92" s="30">
        <v>2.4927710021566245</v>
      </c>
      <c r="AW92" s="30">
        <v>67.911256463405621</v>
      </c>
      <c r="AX92" s="30">
        <v>1.0109109055948942</v>
      </c>
      <c r="AY92" s="30">
        <v>1.9453132538535887E-2</v>
      </c>
      <c r="AZ92" s="30">
        <v>7.112453807934104</v>
      </c>
      <c r="BA92" s="30">
        <v>24.84352884324592</v>
      </c>
      <c r="BB92" s="30">
        <v>3.570916468604123</v>
      </c>
      <c r="BC92" s="30">
        <v>15.347440113832917</v>
      </c>
      <c r="BD92" s="30">
        <v>2.0336924197141371</v>
      </c>
      <c r="BE92" s="30">
        <v>0.40599041101333772</v>
      </c>
      <c r="BF92" s="30">
        <v>0.97738769042870755</v>
      </c>
      <c r="BG92" s="30">
        <v>0.10690515062413387</v>
      </c>
      <c r="BH92" s="30">
        <v>0.34005739749733677</v>
      </c>
      <c r="BI92" s="30">
        <v>6.9400618816220741E-2</v>
      </c>
      <c r="BJ92" s="30">
        <v>0.15790231243233649</v>
      </c>
      <c r="BK92" s="30">
        <v>1.9360345738226838E-2</v>
      </c>
      <c r="BL92" s="30">
        <v>8.8753094885881761E-2</v>
      </c>
      <c r="BM92" s="30">
        <v>1.4205317276563425E-2</v>
      </c>
      <c r="BN92" s="30" t="s">
        <v>415</v>
      </c>
      <c r="BO92" s="30">
        <v>4.1961679329762226E-2</v>
      </c>
      <c r="BP92" s="30">
        <v>5.4477464112309228E-2</v>
      </c>
      <c r="BQ92" s="31">
        <v>2.4228431467680743E-2</v>
      </c>
      <c r="BR92">
        <v>0.24446354159113981</v>
      </c>
      <c r="BS92">
        <v>8.1599911809475106E-3</v>
      </c>
      <c r="BT92">
        <v>9.3728338823658608E-2</v>
      </c>
      <c r="BU92">
        <v>29.180484433228319</v>
      </c>
      <c r="BV92">
        <v>47.618936176697474</v>
      </c>
      <c r="BW92">
        <v>3.7373245490596254</v>
      </c>
      <c r="BX92">
        <v>35.148430795567421</v>
      </c>
      <c r="BY92">
        <v>49.447026689466526</v>
      </c>
      <c r="BZ92">
        <v>23.875147144287951</v>
      </c>
      <c r="CA92">
        <v>11.02502321465399</v>
      </c>
      <c r="CB92">
        <v>0.19827605000956203</v>
      </c>
      <c r="CC92">
        <v>0.24324483844401945</v>
      </c>
      <c r="CD92">
        <v>1.4783373647238049</v>
      </c>
      <c r="CE92">
        <v>1.3335382589748084</v>
      </c>
      <c r="CF92">
        <v>7.7967834154078471E-4</v>
      </c>
      <c r="CG92">
        <v>4.7226372939820375E-3</v>
      </c>
      <c r="CH92">
        <v>3.3599309743818553E-3</v>
      </c>
      <c r="CI92">
        <v>4.9551976012746609E-3</v>
      </c>
      <c r="CJ92">
        <v>2.8300061235825586E-3</v>
      </c>
      <c r="CK92">
        <v>4.7448210038069797E-3</v>
      </c>
      <c r="CL92">
        <v>1.6519231622114189E-2</v>
      </c>
      <c r="CM92">
        <v>6.6078322015638499E-3</v>
      </c>
      <c r="CN92">
        <v>2.4594057536562405E-2</v>
      </c>
      <c r="CO92">
        <v>2.4624088596812408E-3</v>
      </c>
      <c r="CP92">
        <v>1.5814308238639604E-2</v>
      </c>
      <c r="CQ92">
        <v>3.8811464630151625E-3</v>
      </c>
      <c r="CR92">
        <v>1.0356978293689314E-2</v>
      </c>
      <c r="CS92">
        <v>4.5621394019959537E-3</v>
      </c>
      <c r="CT92">
        <v>2.5655943213049641E-2</v>
      </c>
      <c r="CU92">
        <v>4.7942773954752892E-3</v>
      </c>
      <c r="CV92">
        <v>1.5493301345389158E-2</v>
      </c>
      <c r="CW92">
        <v>1.5531179385421798E-2</v>
      </c>
      <c r="CX92">
        <v>6.2217846966531026E-3</v>
      </c>
      <c r="CY92">
        <v>4.3769192313114465E-3</v>
      </c>
    </row>
    <row r="93" spans="1:103" x14ac:dyDescent="0.25">
      <c r="A93" s="37" t="s">
        <v>412</v>
      </c>
      <c r="B93">
        <v>1099.879647698968</v>
      </c>
      <c r="C93">
        <v>85.795199236691403</v>
      </c>
      <c r="D93" t="s">
        <v>413</v>
      </c>
      <c r="E93" t="s">
        <v>414</v>
      </c>
      <c r="F93">
        <v>148.39877036167741</v>
      </c>
      <c r="G93">
        <v>213922.60408218263</v>
      </c>
      <c r="H93">
        <v>182.23213065744002</v>
      </c>
      <c r="I93">
        <v>270.41151938776898</v>
      </c>
      <c r="J93">
        <v>402372.32524964341</v>
      </c>
      <c r="K93">
        <v>391226.8450988204</v>
      </c>
      <c r="L93">
        <v>10.940497537410039</v>
      </c>
      <c r="M93">
        <v>62.029570489623111</v>
      </c>
      <c r="N93">
        <v>100.09379169345564</v>
      </c>
      <c r="O93">
        <v>6901.0602998011218</v>
      </c>
      <c r="P93">
        <v>111.41077217737279</v>
      </c>
      <c r="Q93">
        <v>0.57210504454431954</v>
      </c>
      <c r="R93">
        <v>771.18692157178759</v>
      </c>
      <c r="S93">
        <v>2134.4880134115297</v>
      </c>
      <c r="T93">
        <v>263.62769200340142</v>
      </c>
      <c r="U93">
        <v>1066.2653939143547</v>
      </c>
      <c r="V93">
        <v>151.04112094667627</v>
      </c>
      <c r="W93">
        <v>36.92753956615384</v>
      </c>
      <c r="X93">
        <v>94.656766329812115</v>
      </c>
      <c r="Y93">
        <v>9.0736123364489796</v>
      </c>
      <c r="Z93">
        <v>36.833800815972509</v>
      </c>
      <c r="AA93">
        <v>4.8039378412735338</v>
      </c>
      <c r="AB93">
        <v>9.2732336391258858</v>
      </c>
      <c r="AC93">
        <v>0.71914467465105558</v>
      </c>
      <c r="AD93">
        <v>3.3299877328101117</v>
      </c>
      <c r="AE93">
        <v>0.34470402857475291</v>
      </c>
      <c r="AF93" t="s">
        <v>415</v>
      </c>
      <c r="AG93">
        <v>1.3897127730426455</v>
      </c>
      <c r="AH93">
        <v>3.6888448199783332</v>
      </c>
      <c r="AI93">
        <v>0.90046209557762269</v>
      </c>
      <c r="AJ93" s="29">
        <v>7.2962879437885686</v>
      </c>
      <c r="AK93" s="30">
        <v>2.3719215923946191</v>
      </c>
      <c r="AL93" s="30" t="s">
        <v>418</v>
      </c>
      <c r="AM93" s="30" t="s">
        <v>419</v>
      </c>
      <c r="AN93" s="30">
        <v>28.151150087086744</v>
      </c>
      <c r="AO93" s="30">
        <v>2840.3956214184072</v>
      </c>
      <c r="AP93" s="30">
        <v>17.742244279459108</v>
      </c>
      <c r="AQ93" s="30">
        <v>26.42662665237204</v>
      </c>
      <c r="AR93" s="30">
        <v>3508.3560282630774</v>
      </c>
      <c r="AS93" s="30">
        <v>3075.9353352961648</v>
      </c>
      <c r="AT93" s="30">
        <v>0.31640202351916796</v>
      </c>
      <c r="AU93" s="30">
        <v>1.6346493176220553</v>
      </c>
      <c r="AV93" s="30">
        <v>4.44648579923716</v>
      </c>
      <c r="AW93" s="30">
        <v>107.87514859545544</v>
      </c>
      <c r="AX93" s="30">
        <v>0.95956171835786708</v>
      </c>
      <c r="AY93" s="30">
        <v>2.6893329392997274E-2</v>
      </c>
      <c r="AZ93" s="30">
        <v>4.5230329326515637</v>
      </c>
      <c r="BA93" s="30">
        <v>14.283920208287178</v>
      </c>
      <c r="BB93" s="30">
        <v>1.6043277489374839</v>
      </c>
      <c r="BC93" s="30">
        <v>8.167559332866162</v>
      </c>
      <c r="BD93" s="30">
        <v>1.7205821055500445</v>
      </c>
      <c r="BE93" s="30">
        <v>0.45160298765636392</v>
      </c>
      <c r="BF93" s="30">
        <v>1.0779194616437633</v>
      </c>
      <c r="BG93" s="30">
        <v>8.8543284940501427E-2</v>
      </c>
      <c r="BH93" s="30">
        <v>0.3457830758038693</v>
      </c>
      <c r="BI93" s="30">
        <v>4.0391848905449293E-2</v>
      </c>
      <c r="BJ93" s="30">
        <v>9.6921990623569321E-2</v>
      </c>
      <c r="BK93" s="30">
        <v>1.4246936317493819E-2</v>
      </c>
      <c r="BL93" s="30">
        <v>7.0953466557594158E-2</v>
      </c>
      <c r="BM93" s="30">
        <v>1.056992218854564E-2</v>
      </c>
      <c r="BN93" s="30" t="s">
        <v>420</v>
      </c>
      <c r="BO93" s="30">
        <v>4.0538384302809295E-2</v>
      </c>
      <c r="BP93" s="30">
        <v>4.5317199222452871E-2</v>
      </c>
      <c r="BQ93" s="31">
        <v>2.0787638558209639E-2</v>
      </c>
      <c r="BR93">
        <v>0.25444049965438381</v>
      </c>
      <c r="BS93">
        <v>8.5982944465116916E-3</v>
      </c>
      <c r="BT93">
        <v>9.6022462588899821E-2</v>
      </c>
      <c r="BU93">
        <v>30.603441105559146</v>
      </c>
      <c r="BV93">
        <v>49.962657915704895</v>
      </c>
      <c r="BW93">
        <v>3.9058887150923267</v>
      </c>
      <c r="BX93">
        <v>37.155392117817058</v>
      </c>
      <c r="BY93">
        <v>51.797838930257392</v>
      </c>
      <c r="BZ93">
        <v>23.867832670331865</v>
      </c>
      <c r="CA93">
        <v>11.526597041341269</v>
      </c>
      <c r="CB93">
        <v>0.16431715330763455</v>
      </c>
      <c r="CC93">
        <v>0.25558615674818991</v>
      </c>
      <c r="CD93">
        <v>1.5474302123119141</v>
      </c>
      <c r="CE93">
        <v>1.3858164961745167</v>
      </c>
      <c r="CF93">
        <v>7.97693482195846E-4</v>
      </c>
      <c r="CG93">
        <v>1.6629326220523194E-3</v>
      </c>
      <c r="CH93">
        <v>5.8001547303896742E-3</v>
      </c>
      <c r="CI93">
        <v>2.8707933377315211E-3</v>
      </c>
      <c r="CJ93">
        <v>4.2517846427000423E-3</v>
      </c>
      <c r="CK93">
        <v>2.8390561385787886E-2</v>
      </c>
      <c r="CL93">
        <v>1.7331390686320676E-2</v>
      </c>
      <c r="CM93">
        <v>1.5729519760756857E-3</v>
      </c>
      <c r="CN93">
        <v>1.743403483618829E-2</v>
      </c>
      <c r="CO93">
        <v>2.584035458837106E-3</v>
      </c>
      <c r="CP93">
        <v>1.1212798663007449E-2</v>
      </c>
      <c r="CQ93">
        <v>2.751940509835822E-3</v>
      </c>
      <c r="CR93">
        <v>1.422438717268166E-2</v>
      </c>
      <c r="CS93">
        <v>3.9298693441351881E-3</v>
      </c>
      <c r="CT93">
        <v>1.2949517300233812E-2</v>
      </c>
      <c r="CU93">
        <v>4.5163396400807066E-3</v>
      </c>
      <c r="CV93">
        <v>1.0984901283286297E-2</v>
      </c>
      <c r="CW93">
        <v>9.9999942897119956E-3</v>
      </c>
      <c r="CX93">
        <v>7.3451896107824734E-3</v>
      </c>
      <c r="CY93">
        <v>7.6505719250986705E-3</v>
      </c>
    </row>
    <row r="94" spans="1:103" x14ac:dyDescent="0.25">
      <c r="A94" s="37" t="s">
        <v>417</v>
      </c>
      <c r="B94">
        <v>966.31402361661401</v>
      </c>
      <c r="C94">
        <v>297.74965940181386</v>
      </c>
      <c r="D94" t="s">
        <v>418</v>
      </c>
      <c r="E94" t="s">
        <v>419</v>
      </c>
      <c r="F94">
        <v>176.58277464308327</v>
      </c>
      <c r="G94">
        <v>226358.37735589512</v>
      </c>
      <c r="H94">
        <v>110.74074511568294</v>
      </c>
      <c r="I94">
        <v>269.52749545615973</v>
      </c>
      <c r="J94">
        <v>395153.92296718975</v>
      </c>
      <c r="K94">
        <v>399148.14274919342</v>
      </c>
      <c r="L94">
        <v>11.447130001132322</v>
      </c>
      <c r="M94">
        <v>134.67662839232062</v>
      </c>
      <c r="N94">
        <v>243.42354360370345</v>
      </c>
      <c r="O94">
        <v>7025.3014134781533</v>
      </c>
      <c r="P94">
        <v>74.962577713458387</v>
      </c>
      <c r="Q94">
        <v>0.86464365772092511</v>
      </c>
      <c r="R94">
        <v>447.07745576874328</v>
      </c>
      <c r="S94">
        <v>1360.1844405757051</v>
      </c>
      <c r="T94">
        <v>181.65837884273719</v>
      </c>
      <c r="U94">
        <v>815.00032641538962</v>
      </c>
      <c r="V94">
        <v>121.3070641071408</v>
      </c>
      <c r="W94">
        <v>28.870662476946524</v>
      </c>
      <c r="X94">
        <v>71.845840312366875</v>
      </c>
      <c r="Y94">
        <v>6.3306125742693879</v>
      </c>
      <c r="Z94">
        <v>24.969002339668794</v>
      </c>
      <c r="AA94">
        <v>3.1983911005394883</v>
      </c>
      <c r="AB94">
        <v>6.103806102944942</v>
      </c>
      <c r="AC94">
        <v>0.52241187445123138</v>
      </c>
      <c r="AD94">
        <v>2.3215965877832727</v>
      </c>
      <c r="AE94">
        <v>0.22130159045049672</v>
      </c>
      <c r="AF94" t="s">
        <v>420</v>
      </c>
      <c r="AG94">
        <v>1.3494218592263039</v>
      </c>
      <c r="AH94">
        <v>2.0610575744999093</v>
      </c>
      <c r="AI94">
        <v>0.5777279707537748</v>
      </c>
      <c r="AJ94" s="29">
        <v>15.716975690819712</v>
      </c>
      <c r="AK94" s="30">
        <v>4.0156382284369139</v>
      </c>
      <c r="AL94" s="30" t="s">
        <v>423</v>
      </c>
      <c r="AM94" s="30" t="s">
        <v>424</v>
      </c>
      <c r="AN94" s="30">
        <v>25.766411061162152</v>
      </c>
      <c r="AO94" s="30">
        <v>2195.9088418146484</v>
      </c>
      <c r="AP94" s="30">
        <v>17.939661614355014</v>
      </c>
      <c r="AQ94" s="30">
        <v>26.93051729354487</v>
      </c>
      <c r="AR94" s="30">
        <v>5391.3732429337279</v>
      </c>
      <c r="AS94" s="30">
        <v>4093.2948279264665</v>
      </c>
      <c r="AT94" s="30">
        <v>0.36771598674508266</v>
      </c>
      <c r="AU94" s="30">
        <v>1.1449825092085142</v>
      </c>
      <c r="AV94" s="30">
        <v>3.9133222673847561</v>
      </c>
      <c r="AW94" s="30">
        <v>48.429366913892636</v>
      </c>
      <c r="AX94" s="30">
        <v>0.81320359306683965</v>
      </c>
      <c r="AY94" s="30">
        <v>4.5356205821637761E-2</v>
      </c>
      <c r="AZ94" s="30">
        <v>7.0369427440957537</v>
      </c>
      <c r="BA94" s="30">
        <v>18.771288752966402</v>
      </c>
      <c r="BB94" s="30">
        <v>2.0216739901711982</v>
      </c>
      <c r="BC94" s="30">
        <v>7.7457361598739123</v>
      </c>
      <c r="BD94" s="30">
        <v>1.193575287375807</v>
      </c>
      <c r="BE94" s="30">
        <v>0.24866117520451195</v>
      </c>
      <c r="BF94" s="30">
        <v>0.7246892881922139</v>
      </c>
      <c r="BG94" s="30">
        <v>8.7168390389456549E-2</v>
      </c>
      <c r="BH94" s="30">
        <v>0.39223619398492149</v>
      </c>
      <c r="BI94" s="30">
        <v>5.4375272273086334E-2</v>
      </c>
      <c r="BJ94" s="30">
        <v>0.10805147521551636</v>
      </c>
      <c r="BK94" s="30">
        <v>1.3703630874844632E-2</v>
      </c>
      <c r="BL94" s="30">
        <v>7.3227591670771641E-2</v>
      </c>
      <c r="BM94" s="30">
        <v>1.0931090207584211E-2</v>
      </c>
      <c r="BN94" s="30" t="s">
        <v>425</v>
      </c>
      <c r="BO94" s="30">
        <v>5.2514596495247187E-2</v>
      </c>
      <c r="BP94" s="30">
        <v>8.1412029061529834E-2</v>
      </c>
      <c r="BQ94" s="31">
        <v>3.8164938946622713E-2</v>
      </c>
      <c r="BR94">
        <v>0.25602365836148527</v>
      </c>
      <c r="BS94">
        <v>7.3086151123027653E-3</v>
      </c>
      <c r="BT94">
        <v>9.7031902220455171E-2</v>
      </c>
      <c r="BU94">
        <v>30.207784137970538</v>
      </c>
      <c r="BV94">
        <v>49.385631478009621</v>
      </c>
      <c r="BW94">
        <v>3.902584907351192</v>
      </c>
      <c r="BX94">
        <v>36.845086584105964</v>
      </c>
      <c r="BY94">
        <v>51.220139960480907</v>
      </c>
      <c r="BZ94">
        <v>21.894459925672336</v>
      </c>
      <c r="CA94">
        <v>11.345705737065458</v>
      </c>
      <c r="CB94">
        <v>0.23135869801217995</v>
      </c>
      <c r="CC94">
        <v>0.25227866115287384</v>
      </c>
      <c r="CD94">
        <v>1.5341414027079927</v>
      </c>
      <c r="CE94">
        <v>1.358995559090048</v>
      </c>
      <c r="CF94">
        <v>2.9997310138129064E-3</v>
      </c>
      <c r="CG94">
        <v>4.9121527759838661E-3</v>
      </c>
      <c r="CH94">
        <v>6.3732891628983561E-3</v>
      </c>
      <c r="CI94">
        <v>8.4811970377805853E-3</v>
      </c>
      <c r="CJ94">
        <v>3.4347191816481515E-3</v>
      </c>
      <c r="CK94">
        <v>2.8066741454112851E-2</v>
      </c>
      <c r="CL94">
        <v>1.7196487232144127E-2</v>
      </c>
      <c r="CM94">
        <v>4.648022659017789E-3</v>
      </c>
      <c r="CN94">
        <v>1.7298737361936552E-2</v>
      </c>
      <c r="CO94">
        <v>3.8017762047719097E-3</v>
      </c>
      <c r="CP94">
        <v>1.416577434049796E-2</v>
      </c>
      <c r="CQ94">
        <v>3.4767579625622162E-3</v>
      </c>
      <c r="CR94">
        <v>1.0798335439893588E-2</v>
      </c>
      <c r="CS94">
        <v>4.7622705813704577E-3</v>
      </c>
      <c r="CT94">
        <v>1.28513588895741E-2</v>
      </c>
      <c r="CU94">
        <v>5.0038921966203288E-3</v>
      </c>
      <c r="CV94">
        <v>1.3877635146346098E-2</v>
      </c>
      <c r="CW94">
        <v>9.9106455042071041E-3</v>
      </c>
      <c r="CX94">
        <v>6.4956935731350328E-3</v>
      </c>
      <c r="CY94">
        <v>6.7671117587355979E-3</v>
      </c>
    </row>
    <row r="95" spans="1:103" x14ac:dyDescent="0.25">
      <c r="A95" s="37" t="s">
        <v>422</v>
      </c>
      <c r="B95">
        <v>1323.9233991579297</v>
      </c>
      <c r="C95">
        <v>374.86224213582591</v>
      </c>
      <c r="D95" t="s">
        <v>423</v>
      </c>
      <c r="E95" t="s">
        <v>424</v>
      </c>
      <c r="F95">
        <v>181.85096185862156</v>
      </c>
      <c r="G95">
        <v>231331.72413331084</v>
      </c>
      <c r="H95">
        <v>110.07032871972191</v>
      </c>
      <c r="I95">
        <v>326.42355738381997</v>
      </c>
      <c r="J95">
        <v>392652.49643366621</v>
      </c>
      <c r="K95">
        <v>376516.17107426608</v>
      </c>
      <c r="L95">
        <v>10.559441634369799</v>
      </c>
      <c r="M95">
        <v>131.87781961445788</v>
      </c>
      <c r="N95">
        <v>323.77857164220535</v>
      </c>
      <c r="O95">
        <v>6737.337563578747</v>
      </c>
      <c r="P95">
        <v>79.651148186620375</v>
      </c>
      <c r="Q95">
        <v>1.9969650132178942</v>
      </c>
      <c r="R95">
        <v>486.57129371016009</v>
      </c>
      <c r="S95">
        <v>1371.0602854430779</v>
      </c>
      <c r="T95">
        <v>172.13617302023212</v>
      </c>
      <c r="U95">
        <v>739.723542460913</v>
      </c>
      <c r="V95">
        <v>111.16842302776558</v>
      </c>
      <c r="W95">
        <v>27.410875108407378</v>
      </c>
      <c r="X95">
        <v>72.864434638141518</v>
      </c>
      <c r="Y95">
        <v>6.6867653030667569</v>
      </c>
      <c r="Z95">
        <v>26.214761993277993</v>
      </c>
      <c r="AA95">
        <v>3.1315708688917141</v>
      </c>
      <c r="AB95">
        <v>5.9509548575188855</v>
      </c>
      <c r="AC95">
        <v>0.499277029010535</v>
      </c>
      <c r="AD95">
        <v>2.2702000823696258</v>
      </c>
      <c r="AE95">
        <v>0.24470989728196446</v>
      </c>
      <c r="AF95" t="s">
        <v>425</v>
      </c>
      <c r="AG95">
        <v>1.9506685033025533</v>
      </c>
      <c r="AH95">
        <v>4.8331330291029202</v>
      </c>
      <c r="AI95">
        <v>1.3921511304087257</v>
      </c>
      <c r="AJ95" s="29">
        <v>13.302280856358278</v>
      </c>
      <c r="AK95" s="30">
        <v>2.5881781557204402</v>
      </c>
      <c r="AL95" s="30" t="s">
        <v>428</v>
      </c>
      <c r="AM95" s="30" t="s">
        <v>429</v>
      </c>
      <c r="AN95" s="30">
        <v>116.33783752269372</v>
      </c>
      <c r="AO95" s="30">
        <v>4220.2075659447637</v>
      </c>
      <c r="AP95" s="30" t="s">
        <v>430</v>
      </c>
      <c r="AQ95" s="30" t="s">
        <v>431</v>
      </c>
      <c r="AR95" s="30">
        <v>7127.6363285272491</v>
      </c>
      <c r="AS95" s="30">
        <v>6183.014622543712</v>
      </c>
      <c r="AT95" s="30">
        <v>1.1078431793988472</v>
      </c>
      <c r="AU95" s="30">
        <v>1.7124885397713361</v>
      </c>
      <c r="AV95" s="30">
        <v>8.5219060657530026</v>
      </c>
      <c r="AW95" s="30">
        <v>120.91541947613426</v>
      </c>
      <c r="AX95" s="30">
        <v>2.2126626400272174</v>
      </c>
      <c r="AY95" s="30">
        <v>5.4470503179536757E-2</v>
      </c>
      <c r="AZ95" s="30">
        <v>11.287146843973757</v>
      </c>
      <c r="BA95" s="30">
        <v>26.532458151296154</v>
      </c>
      <c r="BB95" s="30">
        <v>4.2248891115803433</v>
      </c>
      <c r="BC95" s="30">
        <v>16.984464952290441</v>
      </c>
      <c r="BD95" s="30">
        <v>3.0293361069497102</v>
      </c>
      <c r="BE95" s="30">
        <v>0.83582802118617427</v>
      </c>
      <c r="BF95" s="30">
        <v>2.5005214488673477</v>
      </c>
      <c r="BG95" s="30">
        <v>0.30405501156695208</v>
      </c>
      <c r="BH95" s="30">
        <v>1.0932310476976157</v>
      </c>
      <c r="BI95" s="30">
        <v>0.16702838583459864</v>
      </c>
      <c r="BJ95" s="30">
        <v>0.24071379391196041</v>
      </c>
      <c r="BK95" s="30">
        <v>7.573087017250961E-2</v>
      </c>
      <c r="BL95" s="30">
        <v>0.25284119901350988</v>
      </c>
      <c r="BM95" s="30">
        <v>4.4667068571556494E-2</v>
      </c>
      <c r="BN95" s="30" t="s">
        <v>432</v>
      </c>
      <c r="BO95" s="30">
        <v>0.14481449841771873</v>
      </c>
      <c r="BP95" s="30">
        <v>0.19765423868774498</v>
      </c>
      <c r="BQ95" s="31">
        <v>7.8147734793745358E-2</v>
      </c>
      <c r="BR95">
        <v>1.4301994472240687</v>
      </c>
      <c r="BS95">
        <v>5.265423762799009E-2</v>
      </c>
      <c r="BT95">
        <v>0.53009805600322624</v>
      </c>
      <c r="BU95">
        <v>166.74480499073044</v>
      </c>
      <c r="BV95">
        <v>271.32217952962054</v>
      </c>
      <c r="BW95">
        <v>21.390985102338888</v>
      </c>
      <c r="BX95">
        <v>203.22740457645435</v>
      </c>
      <c r="BY95">
        <v>285.37770821192561</v>
      </c>
      <c r="BZ95">
        <v>135.56360478883681</v>
      </c>
      <c r="CA95">
        <v>62.486854449953213</v>
      </c>
      <c r="CB95">
        <v>1.2487789909499059</v>
      </c>
      <c r="CC95">
        <v>1.4010334931102695</v>
      </c>
      <c r="CD95">
        <v>8.4572677947616786</v>
      </c>
      <c r="CE95">
        <v>7.6044639712751998</v>
      </c>
      <c r="CF95">
        <v>2.1595512159829248E-2</v>
      </c>
      <c r="CG95">
        <v>1.9894097994069763E-2</v>
      </c>
      <c r="CH95">
        <v>2.8358515187448943E-2</v>
      </c>
      <c r="CI95">
        <v>2.1844942638849604E-2</v>
      </c>
      <c r="CJ95">
        <v>9.3873895539707281E-3</v>
      </c>
      <c r="CK95">
        <v>0.14811885991333953</v>
      </c>
      <c r="CL95">
        <v>0.15769024184118405</v>
      </c>
      <c r="CM95">
        <v>3.565735901405212E-2</v>
      </c>
      <c r="CN95">
        <v>0.21008534487103092</v>
      </c>
      <c r="CO95">
        <v>2.8956234650046091E-2</v>
      </c>
      <c r="CP95">
        <v>8.5378752631574559E-2</v>
      </c>
      <c r="CQ95">
        <v>2.0955554856651983E-2</v>
      </c>
      <c r="CR95">
        <v>7.78018149815837E-2</v>
      </c>
      <c r="CS95">
        <v>3.1874824573418808E-2</v>
      </c>
      <c r="CT95">
        <v>5.2092705374615106E-2</v>
      </c>
      <c r="CU95">
        <v>3.1133799106060785E-2</v>
      </c>
      <c r="CV95">
        <v>0.11252511070320145</v>
      </c>
      <c r="CW95">
        <v>5.9761995506762783E-2</v>
      </c>
      <c r="CX95">
        <v>4.0206551129901395E-2</v>
      </c>
      <c r="CY95">
        <v>5.5490566800160436E-2</v>
      </c>
    </row>
    <row r="96" spans="1:103" x14ac:dyDescent="0.25">
      <c r="A96" s="37" t="s">
        <v>427</v>
      </c>
      <c r="B96">
        <v>1132.9297571875125</v>
      </c>
      <c r="C96">
        <v>186.86630830246492</v>
      </c>
      <c r="D96" t="s">
        <v>428</v>
      </c>
      <c r="E96" t="s">
        <v>429</v>
      </c>
      <c r="F96">
        <v>351.54354080659868</v>
      </c>
      <c r="G96">
        <v>234681.46682726787</v>
      </c>
      <c r="H96" t="s">
        <v>430</v>
      </c>
      <c r="I96" t="s">
        <v>431</v>
      </c>
      <c r="J96">
        <v>384076.17689015693</v>
      </c>
      <c r="K96">
        <v>377674.61112522514</v>
      </c>
      <c r="L96">
        <v>10.226840316465934</v>
      </c>
      <c r="M96">
        <v>110.07372620060076</v>
      </c>
      <c r="N96">
        <v>151.39617288095781</v>
      </c>
      <c r="O96">
        <v>7209.082555845006</v>
      </c>
      <c r="P96">
        <v>122.14637842892193</v>
      </c>
      <c r="Q96">
        <v>0.24225432200143945</v>
      </c>
      <c r="R96">
        <v>780.27768896925522</v>
      </c>
      <c r="S96">
        <v>2073.1467852186606</v>
      </c>
      <c r="T96">
        <v>285.90165939376976</v>
      </c>
      <c r="U96">
        <v>1274.5852905576514</v>
      </c>
      <c r="V96">
        <v>193.07059776286437</v>
      </c>
      <c r="W96">
        <v>49.755541468478498</v>
      </c>
      <c r="X96">
        <v>129.0623153031361</v>
      </c>
      <c r="Y96">
        <v>10.965299659608243</v>
      </c>
      <c r="Z96">
        <v>39.661450864072528</v>
      </c>
      <c r="AA96">
        <v>4.7944290224170123</v>
      </c>
      <c r="AB96">
        <v>8.3382438323867856</v>
      </c>
      <c r="AC96">
        <v>0.72234705592494131</v>
      </c>
      <c r="AD96">
        <v>3.4601109031449289</v>
      </c>
      <c r="AE96">
        <v>0.32402306019074345</v>
      </c>
      <c r="AF96" t="s">
        <v>432</v>
      </c>
      <c r="AG96">
        <v>1.5331506382579372</v>
      </c>
      <c r="AH96">
        <v>3.1813089187613093</v>
      </c>
      <c r="AI96">
        <v>0.53328298755242054</v>
      </c>
      <c r="AJ96" s="29">
        <v>10.619619319967626</v>
      </c>
      <c r="AK96" s="30">
        <v>2.6090606482765928</v>
      </c>
      <c r="AL96" s="30" t="s">
        <v>435</v>
      </c>
      <c r="AM96" s="30" t="s">
        <v>436</v>
      </c>
      <c r="AN96" s="30">
        <v>21.631584210789523</v>
      </c>
      <c r="AO96" s="30">
        <v>3110.5691273291254</v>
      </c>
      <c r="AP96" s="30">
        <v>18.101834371943134</v>
      </c>
      <c r="AQ96" s="30">
        <v>30.929613319270171</v>
      </c>
      <c r="AR96" s="30">
        <v>4030.3461910333322</v>
      </c>
      <c r="AS96" s="30">
        <v>3657.1816409976236</v>
      </c>
      <c r="AT96" s="30">
        <v>0.34592025483840694</v>
      </c>
      <c r="AU96" s="30">
        <v>0.97956333209849999</v>
      </c>
      <c r="AV96" s="30">
        <v>3.616048622091268</v>
      </c>
      <c r="AW96" s="30">
        <v>84.984489479806001</v>
      </c>
      <c r="AX96" s="30">
        <v>1.1986579205505308</v>
      </c>
      <c r="AY96" s="30">
        <v>3.202092288587232E-2</v>
      </c>
      <c r="AZ96" s="30">
        <v>6.7447939298815314</v>
      </c>
      <c r="BA96" s="30">
        <v>16.7528667041049</v>
      </c>
      <c r="BB96" s="30">
        <v>1.9798480035481263</v>
      </c>
      <c r="BC96" s="30">
        <v>7.6280935299296928</v>
      </c>
      <c r="BD96" s="30">
        <v>1.2239148852684774</v>
      </c>
      <c r="BE96" s="30">
        <v>0.37108576317315906</v>
      </c>
      <c r="BF96" s="30">
        <v>1.3577916448560532</v>
      </c>
      <c r="BG96" s="30">
        <v>0.12400448345989031</v>
      </c>
      <c r="BH96" s="30">
        <v>0.4503920835771501</v>
      </c>
      <c r="BI96" s="30">
        <v>5.6810413242044257E-2</v>
      </c>
      <c r="BJ96" s="30">
        <v>0.12856635939628408</v>
      </c>
      <c r="BK96" s="30">
        <v>1.5968669620523589E-2</v>
      </c>
      <c r="BL96" s="30">
        <v>8.4166083235741346E-2</v>
      </c>
      <c r="BM96" s="30">
        <v>1.2682924312653249E-2</v>
      </c>
      <c r="BN96" s="30" t="s">
        <v>437</v>
      </c>
      <c r="BO96" s="30">
        <v>5.7597328713218314E-2</v>
      </c>
      <c r="BP96" s="30">
        <v>7.6298028246518504E-2</v>
      </c>
      <c r="BQ96" s="31">
        <v>3.3856955086253956E-2</v>
      </c>
      <c r="BR96">
        <v>0.26726627183562451</v>
      </c>
      <c r="BS96">
        <v>8.9647526167188716E-3</v>
      </c>
      <c r="BT96">
        <v>0.10025870524339769</v>
      </c>
      <c r="BU96">
        <v>31.809822440741332</v>
      </c>
      <c r="BV96">
        <v>51.659569432854418</v>
      </c>
      <c r="BW96">
        <v>4.0326557597713943</v>
      </c>
      <c r="BX96">
        <v>38.689250385281689</v>
      </c>
      <c r="BY96">
        <v>54.13933741637657</v>
      </c>
      <c r="BZ96">
        <v>24.37901807253575</v>
      </c>
      <c r="CA96">
        <v>11.892335805713257</v>
      </c>
      <c r="CB96">
        <v>0.20580439621433647</v>
      </c>
      <c r="CC96">
        <v>0.26237254725721509</v>
      </c>
      <c r="CD96">
        <v>1.6106386016874024</v>
      </c>
      <c r="CE96">
        <v>1.4483588683401865</v>
      </c>
      <c r="CF96">
        <v>2.4743383831025926E-3</v>
      </c>
      <c r="CG96">
        <v>7.6606468253488293E-3</v>
      </c>
      <c r="CH96">
        <v>4.8008876137319934E-3</v>
      </c>
      <c r="CI96">
        <v>1.0096375045411088E-3</v>
      </c>
      <c r="CJ96">
        <v>2.4350692618592112E-3</v>
      </c>
      <c r="CK96">
        <v>1.5086148585200491E-2</v>
      </c>
      <c r="CL96">
        <v>2.3036668562531538E-2</v>
      </c>
      <c r="CM96">
        <v>7.2565259176042762E-3</v>
      </c>
      <c r="CN96">
        <v>3.0233901162192534E-2</v>
      </c>
      <c r="CO96">
        <v>3.4364697670472028E-3</v>
      </c>
      <c r="CP96">
        <v>1.9455456091860758E-2</v>
      </c>
      <c r="CQ96">
        <v>3.6604430088006874E-3</v>
      </c>
      <c r="CR96">
        <v>1.1368433399405587E-2</v>
      </c>
      <c r="CS96">
        <v>2.7594501421999581E-3</v>
      </c>
      <c r="CT96">
        <v>2.0073295399129922E-2</v>
      </c>
      <c r="CU96">
        <v>3.1718650385611571E-3</v>
      </c>
      <c r="CV96">
        <v>1.4609193597868452E-2</v>
      </c>
      <c r="CW96">
        <v>1.0442839632817415E-2</v>
      </c>
      <c r="CX96">
        <v>5.8772874577218987E-3</v>
      </c>
      <c r="CY96">
        <v>7.1390145479925272E-3</v>
      </c>
    </row>
    <row r="97" spans="1:103" x14ac:dyDescent="0.25">
      <c r="A97" s="37" t="s">
        <v>434</v>
      </c>
      <c r="B97">
        <v>1316.1399935828174</v>
      </c>
      <c r="C97">
        <v>397.97255525172238</v>
      </c>
      <c r="D97" t="s">
        <v>435</v>
      </c>
      <c r="E97" t="s">
        <v>436</v>
      </c>
      <c r="F97">
        <v>193.03004781378519</v>
      </c>
      <c r="G97">
        <v>244042.84760192654</v>
      </c>
      <c r="H97">
        <v>106.37180014744295</v>
      </c>
      <c r="I97">
        <v>269.76337381341591</v>
      </c>
      <c r="J97">
        <v>394153.35235378036</v>
      </c>
      <c r="K97">
        <v>388546.03639494209</v>
      </c>
      <c r="L97">
        <v>11.238355731435393</v>
      </c>
      <c r="M97">
        <v>145.38474511634647</v>
      </c>
      <c r="N97">
        <v>342.40252775041347</v>
      </c>
      <c r="O97">
        <v>7239.491881016982</v>
      </c>
      <c r="P97">
        <v>93.691507997871966</v>
      </c>
      <c r="Q97">
        <v>1.3327410504999386</v>
      </c>
      <c r="R97">
        <v>553.38480420067538</v>
      </c>
      <c r="S97">
        <v>1613.189920988912</v>
      </c>
      <c r="T97">
        <v>210.52040144077924</v>
      </c>
      <c r="U97">
        <v>944.78757287947781</v>
      </c>
      <c r="V97">
        <v>143.19629280190236</v>
      </c>
      <c r="W97">
        <v>35.380758574715955</v>
      </c>
      <c r="X97">
        <v>91.308154883716441</v>
      </c>
      <c r="Y97">
        <v>7.8812730748456667</v>
      </c>
      <c r="Z97">
        <v>30.656972947257113</v>
      </c>
      <c r="AA97">
        <v>3.715071871305708</v>
      </c>
      <c r="AB97">
        <v>7.2807606710623212</v>
      </c>
      <c r="AC97">
        <v>0.59696772224551442</v>
      </c>
      <c r="AD97">
        <v>2.8157514619036439</v>
      </c>
      <c r="AE97">
        <v>0.32251322873832639</v>
      </c>
      <c r="AF97" t="s">
        <v>437</v>
      </c>
      <c r="AG97">
        <v>1.9109799348638461</v>
      </c>
      <c r="AH97">
        <v>4.1029166165267297</v>
      </c>
      <c r="AI97">
        <v>1.0798165267996562</v>
      </c>
      <c r="AJ97" s="29">
        <v>27.466818015462877</v>
      </c>
      <c r="AK97" s="30">
        <v>3.9556100619255248</v>
      </c>
      <c r="AL97" s="30" t="s">
        <v>440</v>
      </c>
      <c r="AM97" s="30" t="s">
        <v>441</v>
      </c>
      <c r="AN97" s="30">
        <v>120.29817489869909</v>
      </c>
      <c r="AO97" s="30">
        <v>4135.0666001707259</v>
      </c>
      <c r="AP97" s="30">
        <v>78.562489625017378</v>
      </c>
      <c r="AQ97" s="30">
        <v>133.08557525463843</v>
      </c>
      <c r="AR97" s="30">
        <v>8484.3967325430294</v>
      </c>
      <c r="AS97" s="30">
        <v>7846.0249814537974</v>
      </c>
      <c r="AT97" s="30">
        <v>0.86333908817036487</v>
      </c>
      <c r="AU97" s="30">
        <v>2.1510551547907903</v>
      </c>
      <c r="AV97" s="30">
        <v>7.8541033684414474</v>
      </c>
      <c r="AW97" s="30">
        <v>101.80639314051058</v>
      </c>
      <c r="AX97" s="30">
        <v>2.3230856146910073</v>
      </c>
      <c r="AY97" s="30">
        <v>4.0814552125567637E-2</v>
      </c>
      <c r="AZ97" s="30">
        <v>17.774693725217016</v>
      </c>
      <c r="BA97" s="30">
        <v>52.616568132612237</v>
      </c>
      <c r="BB97" s="30">
        <v>6.5749048216567685</v>
      </c>
      <c r="BC97" s="30">
        <v>26.117966007916902</v>
      </c>
      <c r="BD97" s="30">
        <v>3.5359807674509574</v>
      </c>
      <c r="BE97" s="30">
        <v>0.87486779817148552</v>
      </c>
      <c r="BF97" s="30">
        <v>2.2409244364034224</v>
      </c>
      <c r="BG97" s="30">
        <v>0.27131582483437389</v>
      </c>
      <c r="BH97" s="30">
        <v>1.1138204811568624</v>
      </c>
      <c r="BI97" s="30">
        <v>0.14845993559108073</v>
      </c>
      <c r="BJ97" s="30">
        <v>0.34103216809545889</v>
      </c>
      <c r="BK97" s="30">
        <v>4.2615548646189653E-2</v>
      </c>
      <c r="BL97" s="30">
        <v>0.18739856502891575</v>
      </c>
      <c r="BM97" s="30">
        <v>3.0674980421619924E-2</v>
      </c>
      <c r="BN97" s="30" t="s">
        <v>442</v>
      </c>
      <c r="BO97" s="30">
        <v>0.10753141618668934</v>
      </c>
      <c r="BP97" s="30">
        <v>0.12700869793109826</v>
      </c>
      <c r="BQ97" s="31">
        <v>5.398537161364024E-2</v>
      </c>
      <c r="BR97">
        <v>1.2533886978900228</v>
      </c>
      <c r="BS97">
        <v>7.8188456455398417E-2</v>
      </c>
      <c r="BT97">
        <v>0.48106213715119728</v>
      </c>
      <c r="BU97">
        <v>146.95016947144561</v>
      </c>
      <c r="BV97">
        <v>238.89247317984808</v>
      </c>
      <c r="BW97">
        <v>18.951367294542504</v>
      </c>
      <c r="BX97">
        <v>177.44751738044869</v>
      </c>
      <c r="BY97">
        <v>250.67678406584568</v>
      </c>
      <c r="BZ97">
        <v>108.350905937238</v>
      </c>
      <c r="CA97">
        <v>54.761150490005605</v>
      </c>
      <c r="CB97">
        <v>1.0039632717152263</v>
      </c>
      <c r="CC97">
        <v>1.2259738498036232</v>
      </c>
      <c r="CD97">
        <v>7.4700904472768492</v>
      </c>
      <c r="CE97">
        <v>6.6016194305167621</v>
      </c>
      <c r="CF97">
        <v>3.8923020143501212E-3</v>
      </c>
      <c r="CG97">
        <v>2.3794916782054917E-2</v>
      </c>
      <c r="CH97">
        <v>2.4171427321274915E-2</v>
      </c>
      <c r="CI97">
        <v>3.2009119926617431E-2</v>
      </c>
      <c r="CJ97">
        <v>1.6656719590711602E-2</v>
      </c>
      <c r="CK97">
        <v>6.9613530524278391E-2</v>
      </c>
      <c r="CL97">
        <v>0.13836885509204117</v>
      </c>
      <c r="CM97">
        <v>7.6891673787037942E-3</v>
      </c>
      <c r="CN97">
        <v>0.17491147661962872</v>
      </c>
      <c r="CO97">
        <v>1.5840211243530744E-2</v>
      </c>
      <c r="CP97">
        <v>9.7991598673814864E-2</v>
      </c>
      <c r="CQ97">
        <v>1.964968844959326E-2</v>
      </c>
      <c r="CR97">
        <v>6.8295389151907485E-2</v>
      </c>
      <c r="CS97">
        <v>1.8878648874023272E-2</v>
      </c>
      <c r="CT97">
        <v>7.9410443032501221E-2</v>
      </c>
      <c r="CU97">
        <v>1.4639153902532684E-2</v>
      </c>
      <c r="CV97">
        <v>0.11664158351145569</v>
      </c>
      <c r="CW97">
        <v>6.2752921055293065E-2</v>
      </c>
      <c r="CX97">
        <v>3.155883052700631E-2</v>
      </c>
      <c r="CY97">
        <v>2.8254946065824356E-2</v>
      </c>
    </row>
    <row r="98" spans="1:103" x14ac:dyDescent="0.25">
      <c r="A98" s="37" t="s">
        <v>439</v>
      </c>
      <c r="B98">
        <v>1221.4939338233494</v>
      </c>
      <c r="C98">
        <v>186.97791180857462</v>
      </c>
      <c r="D98" t="s">
        <v>440</v>
      </c>
      <c r="E98" t="s">
        <v>441</v>
      </c>
      <c r="F98">
        <v>312.4803634867946</v>
      </c>
      <c r="G98">
        <v>221136.99006121099</v>
      </c>
      <c r="H98">
        <v>207.75485259801755</v>
      </c>
      <c r="I98">
        <v>403.01078895342653</v>
      </c>
      <c r="J98">
        <v>398441.51212553499</v>
      </c>
      <c r="K98">
        <v>383436.84881419531</v>
      </c>
      <c r="L98">
        <v>10.280148018685191</v>
      </c>
      <c r="M98">
        <v>94.034126787222277</v>
      </c>
      <c r="N98">
        <v>155.13403647574651</v>
      </c>
      <c r="O98">
        <v>6519.5027640844582</v>
      </c>
      <c r="P98">
        <v>109.01410454021703</v>
      </c>
      <c r="Q98">
        <v>0.36180418737193498</v>
      </c>
      <c r="R98">
        <v>725.28210749654374</v>
      </c>
      <c r="S98">
        <v>2038.3309574153075</v>
      </c>
      <c r="T98">
        <v>265.41293073156845</v>
      </c>
      <c r="U98">
        <v>1144.6945641031487</v>
      </c>
      <c r="V98">
        <v>164.18774845570039</v>
      </c>
      <c r="W98">
        <v>39.429252460477628</v>
      </c>
      <c r="X98">
        <v>104.12281141083321</v>
      </c>
      <c r="Y98">
        <v>9.4885376736905318</v>
      </c>
      <c r="Z98">
        <v>36.663281896660003</v>
      </c>
      <c r="AA98">
        <v>4.3813987714760421</v>
      </c>
      <c r="AB98">
        <v>8.5082997175725392</v>
      </c>
      <c r="AC98">
        <v>0.75881019634928115</v>
      </c>
      <c r="AD98">
        <v>3.0589075625074371</v>
      </c>
      <c r="AE98">
        <v>0.29627621922016983</v>
      </c>
      <c r="AF98" t="s">
        <v>442</v>
      </c>
      <c r="AG98">
        <v>1.505706938433808</v>
      </c>
      <c r="AH98">
        <v>3.634129469399618</v>
      </c>
      <c r="AI98">
        <v>0.89286235094312749</v>
      </c>
      <c r="AJ98" s="29">
        <v>13.715286993158896</v>
      </c>
      <c r="AK98" s="30">
        <v>3.6123959955808753</v>
      </c>
      <c r="AL98" s="30" t="s">
        <v>445</v>
      </c>
      <c r="AM98" s="30" t="s">
        <v>446</v>
      </c>
      <c r="AN98" s="30">
        <v>22.64232493243993</v>
      </c>
      <c r="AO98" s="30">
        <v>2804.5915043328173</v>
      </c>
      <c r="AP98" s="30">
        <v>18.667002820758452</v>
      </c>
      <c r="AQ98" s="30">
        <v>31.10345505973925</v>
      </c>
      <c r="AR98" s="30">
        <v>4165.4259610960407</v>
      </c>
      <c r="AS98" s="30">
        <v>3743.2418170645547</v>
      </c>
      <c r="AT98" s="30">
        <v>0.34601132931665635</v>
      </c>
      <c r="AU98" s="30">
        <v>1.0465471533690858</v>
      </c>
      <c r="AV98" s="30">
        <v>4.6486902484611639</v>
      </c>
      <c r="AW98" s="30">
        <v>62.676425190560259</v>
      </c>
      <c r="AX98" s="30">
        <v>1.0015738593744818</v>
      </c>
      <c r="AY98" s="30">
        <v>4.6398161568818881E-2</v>
      </c>
      <c r="AZ98" s="30">
        <v>5.5954058549861188</v>
      </c>
      <c r="BA98" s="30">
        <v>13.045121938424291</v>
      </c>
      <c r="BB98" s="30">
        <v>1.5768756147335774</v>
      </c>
      <c r="BC98" s="30">
        <v>6.4843416136279526</v>
      </c>
      <c r="BD98" s="30">
        <v>0.96692399088895797</v>
      </c>
      <c r="BE98" s="30">
        <v>0.2330668221736929</v>
      </c>
      <c r="BF98" s="30">
        <v>0.85930928342844992</v>
      </c>
      <c r="BG98" s="30">
        <v>9.2853520243032575E-2</v>
      </c>
      <c r="BH98" s="30">
        <v>0.43157397082552584</v>
      </c>
      <c r="BI98" s="30">
        <v>4.9493854653402211E-2</v>
      </c>
      <c r="BJ98" s="30">
        <v>0.10939085905206071</v>
      </c>
      <c r="BK98" s="30">
        <v>1.4937981100426835E-2</v>
      </c>
      <c r="BL98" s="30">
        <v>7.5156629003306455E-2</v>
      </c>
      <c r="BM98" s="30">
        <v>1.1500373104981922E-2</v>
      </c>
      <c r="BN98" s="30" t="s">
        <v>447</v>
      </c>
      <c r="BO98" s="30">
        <v>4.9714299472145833E-2</v>
      </c>
      <c r="BP98" s="30">
        <v>8.8778960932061057E-2</v>
      </c>
      <c r="BQ98" s="31">
        <v>3.1391160203933906E-2</v>
      </c>
      <c r="BR98">
        <v>0.26055674917804089</v>
      </c>
      <c r="BS98">
        <v>1.2177689556453559E-2</v>
      </c>
      <c r="BT98">
        <v>9.7291471285253242E-2</v>
      </c>
      <c r="BU98">
        <v>30.814134180547896</v>
      </c>
      <c r="BV98">
        <v>49.968178337132031</v>
      </c>
      <c r="BW98">
        <v>3.9485839040009321</v>
      </c>
      <c r="BX98">
        <v>37.286617824962434</v>
      </c>
      <c r="BY98">
        <v>52.589638991651199</v>
      </c>
      <c r="BZ98">
        <v>23.766636818780679</v>
      </c>
      <c r="CA98">
        <v>11.414503913086794</v>
      </c>
      <c r="CB98">
        <v>0.20833609502470657</v>
      </c>
      <c r="CC98">
        <v>0.25632188485776625</v>
      </c>
      <c r="CD98">
        <v>1.5616212519820194</v>
      </c>
      <c r="CE98">
        <v>1.3966144793757052</v>
      </c>
      <c r="CF98">
        <v>2.3854502167596999E-3</v>
      </c>
      <c r="CG98">
        <v>8.2671226194285102E-3</v>
      </c>
      <c r="CH98">
        <v>9.4015705828565967E-4</v>
      </c>
      <c r="CI98">
        <v>6.3837592469086994E-3</v>
      </c>
      <c r="CJ98">
        <v>3.4888676464190334E-3</v>
      </c>
      <c r="CK98">
        <v>2.1615502934347941E-2</v>
      </c>
      <c r="CL98">
        <v>1.7440877724825679E-2</v>
      </c>
      <c r="CM98">
        <v>4.7152837560795703E-3</v>
      </c>
      <c r="CN98">
        <v>2.6055088255534049E-2</v>
      </c>
      <c r="CO98">
        <v>2.6026357892581908E-3</v>
      </c>
      <c r="CP98">
        <v>1.8777061611288278E-2</v>
      </c>
      <c r="CQ98">
        <v>5.0426040313193404E-3</v>
      </c>
      <c r="CR98">
        <v>8.6107629897643218E-3</v>
      </c>
      <c r="CS98">
        <v>3.394555508172884E-3</v>
      </c>
      <c r="CT98">
        <v>1.3049204945771158E-2</v>
      </c>
      <c r="CU98">
        <v>3.90239305581376E-3</v>
      </c>
      <c r="CV98">
        <v>1.1064653758619543E-2</v>
      </c>
      <c r="CW98">
        <v>1.3158833250739342E-2</v>
      </c>
      <c r="CX98">
        <v>6.6152917639021947E-3</v>
      </c>
      <c r="CY98">
        <v>5.9213676351975468E-3</v>
      </c>
    </row>
    <row r="99" spans="1:103" x14ac:dyDescent="0.25">
      <c r="A99" s="37" t="s">
        <v>444</v>
      </c>
      <c r="B99">
        <v>1347.6807122148286</v>
      </c>
      <c r="C99">
        <v>422.81334695800035</v>
      </c>
      <c r="D99" t="s">
        <v>445</v>
      </c>
      <c r="E99" t="s">
        <v>446</v>
      </c>
      <c r="F99">
        <v>178.31719381427718</v>
      </c>
      <c r="G99">
        <v>235813.16012071891</v>
      </c>
      <c r="H99">
        <v>82.506919978377127</v>
      </c>
      <c r="I99">
        <v>285.86310012229126</v>
      </c>
      <c r="J99">
        <v>386077.31811697577</v>
      </c>
      <c r="K99">
        <v>376388.99656617042</v>
      </c>
      <c r="L99">
        <v>10.455735686967182</v>
      </c>
      <c r="M99">
        <v>149.67222687979711</v>
      </c>
      <c r="N99">
        <v>380.7059780171906</v>
      </c>
      <c r="O99">
        <v>6882.047631773079</v>
      </c>
      <c r="P99">
        <v>84.778843617473058</v>
      </c>
      <c r="Q99">
        <v>1.5703511310220828</v>
      </c>
      <c r="R99">
        <v>486.83800653969757</v>
      </c>
      <c r="S99">
        <v>1413.5079585507458</v>
      </c>
      <c r="T99">
        <v>181.53316732015821</v>
      </c>
      <c r="U99">
        <v>819.21987340076601</v>
      </c>
      <c r="V99">
        <v>124.75815528724843</v>
      </c>
      <c r="W99">
        <v>30.989856089698733</v>
      </c>
      <c r="X99">
        <v>80.417354688187601</v>
      </c>
      <c r="Y99">
        <v>7.0554303004978847</v>
      </c>
      <c r="Z99">
        <v>27.43226775829201</v>
      </c>
      <c r="AA99">
        <v>3.3397606095312375</v>
      </c>
      <c r="AB99">
        <v>6.4916470294345023</v>
      </c>
      <c r="AC99">
        <v>0.54218836888493227</v>
      </c>
      <c r="AD99">
        <v>2.6027459986551627</v>
      </c>
      <c r="AE99">
        <v>0.29020285270520918</v>
      </c>
      <c r="AF99" t="s">
        <v>447</v>
      </c>
      <c r="AG99">
        <v>1.9807102071122131</v>
      </c>
      <c r="AH99">
        <v>4.4653056836113061</v>
      </c>
      <c r="AI99">
        <v>1.3493399516064128</v>
      </c>
      <c r="AJ99" s="29">
        <v>8.7007466845395633</v>
      </c>
      <c r="AK99" s="30">
        <v>2.747832702600812</v>
      </c>
      <c r="AL99" s="30" t="s">
        <v>450</v>
      </c>
      <c r="AM99" s="30" t="s">
        <v>451</v>
      </c>
      <c r="AN99" s="30">
        <v>26.446338324173702</v>
      </c>
      <c r="AO99" s="30">
        <v>2145.2492601217014</v>
      </c>
      <c r="AP99" s="30">
        <v>15.87090105811329</v>
      </c>
      <c r="AQ99" s="30">
        <v>26.677956611354183</v>
      </c>
      <c r="AR99" s="30">
        <v>2472.1771802771809</v>
      </c>
      <c r="AS99" s="30">
        <v>2651.1974362260803</v>
      </c>
      <c r="AT99" s="30">
        <v>0.32329204503055214</v>
      </c>
      <c r="AU99" s="30">
        <v>1.5536647740462437</v>
      </c>
      <c r="AV99" s="30">
        <v>4.9764500813090766</v>
      </c>
      <c r="AW99" s="30">
        <v>82.926816904235565</v>
      </c>
      <c r="AX99" s="30">
        <v>0.93720458498169501</v>
      </c>
      <c r="AY99" s="30">
        <v>2.5507235177415551E-2</v>
      </c>
      <c r="AZ99" s="30">
        <v>4.9384121119202131</v>
      </c>
      <c r="BA99" s="30">
        <v>11.231785442625364</v>
      </c>
      <c r="BB99" s="30">
        <v>1.9123404623922129</v>
      </c>
      <c r="BC99" s="30">
        <v>12.212503528194269</v>
      </c>
      <c r="BD99" s="30">
        <v>2.1180229917744247</v>
      </c>
      <c r="BE99" s="30">
        <v>0.51735776116209786</v>
      </c>
      <c r="BF99" s="30">
        <v>1.0582764663457001</v>
      </c>
      <c r="BG99" s="30">
        <v>9.7186380662929298E-2</v>
      </c>
      <c r="BH99" s="30">
        <v>0.34004990832609655</v>
      </c>
      <c r="BI99" s="30">
        <v>5.7012802648210438E-2</v>
      </c>
      <c r="BJ99" s="30">
        <v>0.11085678732195685</v>
      </c>
      <c r="BK99" s="30">
        <v>1.466184833202692E-2</v>
      </c>
      <c r="BL99" s="30">
        <v>7.7914868852092312E-2</v>
      </c>
      <c r="BM99" s="30">
        <v>1.2800227964557011E-2</v>
      </c>
      <c r="BN99" s="30" t="s">
        <v>452</v>
      </c>
      <c r="BO99" s="30">
        <v>4.9854074556369414E-2</v>
      </c>
      <c r="BP99" s="30">
        <v>5.8940124857580399E-2</v>
      </c>
      <c r="BQ99" s="31">
        <v>2.9286859012621409E-2</v>
      </c>
      <c r="BR99">
        <v>0.25947336971268903</v>
      </c>
      <c r="BS99">
        <v>5.7725479035736276E-3</v>
      </c>
      <c r="BT99">
        <v>9.7165464902781357E-2</v>
      </c>
      <c r="BU99">
        <v>30.342988554628139</v>
      </c>
      <c r="BV99">
        <v>49.205367029292823</v>
      </c>
      <c r="BW99">
        <v>3.9277322462604531</v>
      </c>
      <c r="BX99">
        <v>36.287151307019315</v>
      </c>
      <c r="BY99">
        <v>51.935414762216475</v>
      </c>
      <c r="BZ99">
        <v>21.82023810314481</v>
      </c>
      <c r="CA99">
        <v>11.283269210603935</v>
      </c>
      <c r="CB99">
        <v>0.19186045524331924</v>
      </c>
      <c r="CC99">
        <v>0.25155304461304923</v>
      </c>
      <c r="CD99">
        <v>1.5414363277023084</v>
      </c>
      <c r="CE99">
        <v>1.3759290334953453</v>
      </c>
      <c r="CF99">
        <v>2.3623569191248339E-3</v>
      </c>
      <c r="CG99">
        <v>6.2799968985371834E-3</v>
      </c>
      <c r="CH99">
        <v>5.0220073784221619E-3</v>
      </c>
      <c r="CI99">
        <v>8.7924037882283514E-3</v>
      </c>
      <c r="CJ99">
        <v>3.459341164219401E-3</v>
      </c>
      <c r="CK99">
        <v>2.1432825154466019E-2</v>
      </c>
      <c r="CL99">
        <v>3.3911722266233374E-2</v>
      </c>
      <c r="CM99">
        <v>6.9427031705586858E-3</v>
      </c>
      <c r="CN99">
        <v>2.2165494837475808E-2</v>
      </c>
      <c r="CO99">
        <v>3.2880397054652322E-3</v>
      </c>
      <c r="CP99">
        <v>1.6633043811997664E-2</v>
      </c>
      <c r="CQ99">
        <v>4.0828825306694367E-3</v>
      </c>
      <c r="CR99">
        <v>1.0878784363020573E-2</v>
      </c>
      <c r="CS99">
        <v>5.1801537014796156E-3</v>
      </c>
      <c r="CT99">
        <v>4.3417133688592379E-3</v>
      </c>
      <c r="CU99">
        <v>4.5095310908691835E-3</v>
      </c>
      <c r="CV99">
        <v>1.6292965518947471E-2</v>
      </c>
      <c r="CW99">
        <v>1.4286128108468707E-2</v>
      </c>
      <c r="CX99">
        <v>6.5623293115385679E-3</v>
      </c>
      <c r="CY99">
        <v>4.6060890437904442E-3</v>
      </c>
    </row>
    <row r="100" spans="1:103" x14ac:dyDescent="0.25">
      <c r="A100" s="37" t="s">
        <v>449</v>
      </c>
      <c r="B100">
        <v>1351.0324900680127</v>
      </c>
      <c r="C100">
        <v>329.60488938927938</v>
      </c>
      <c r="D100" t="s">
        <v>450</v>
      </c>
      <c r="E100" t="s">
        <v>451</v>
      </c>
      <c r="F100">
        <v>153.27982229758433</v>
      </c>
      <c r="G100">
        <v>213360.15915527588</v>
      </c>
      <c r="H100">
        <v>110.32216503407078</v>
      </c>
      <c r="I100">
        <v>278.22664584068542</v>
      </c>
      <c r="J100">
        <v>390151.06990014267</v>
      </c>
      <c r="K100">
        <v>394823.31597596884</v>
      </c>
      <c r="L100">
        <v>10.433820075161638</v>
      </c>
      <c r="M100">
        <v>129.82750753455889</v>
      </c>
      <c r="N100">
        <v>271.41665666245126</v>
      </c>
      <c r="O100">
        <v>6450.0115424585865</v>
      </c>
      <c r="P100">
        <v>88.55686881705968</v>
      </c>
      <c r="Q100">
        <v>0.85658884045059536</v>
      </c>
      <c r="R100">
        <v>581.82950604312668</v>
      </c>
      <c r="S100">
        <v>1738.7431128804026</v>
      </c>
      <c r="T100">
        <v>228.63496937364587</v>
      </c>
      <c r="U100">
        <v>1009.6293366971186</v>
      </c>
      <c r="V100">
        <v>145.61870951781196</v>
      </c>
      <c r="W100">
        <v>33.764699989460617</v>
      </c>
      <c r="X100">
        <v>86.022714398066796</v>
      </c>
      <c r="Y100">
        <v>7.5855925929249182</v>
      </c>
      <c r="Z100">
        <v>30.520687632274512</v>
      </c>
      <c r="AA100">
        <v>3.9444486560949481</v>
      </c>
      <c r="AB100">
        <v>7.6603802760608826</v>
      </c>
      <c r="AC100">
        <v>0.64377072234783361</v>
      </c>
      <c r="AD100">
        <v>2.9112157413694959</v>
      </c>
      <c r="AE100">
        <v>0.2956637611041687</v>
      </c>
      <c r="AF100" t="s">
        <v>452</v>
      </c>
      <c r="AG100">
        <v>1.6730547243437244</v>
      </c>
      <c r="AH100">
        <v>4.05260292862285</v>
      </c>
      <c r="AI100">
        <v>1.2116512895407565</v>
      </c>
      <c r="AJ100" s="29">
        <v>15.126197911401748</v>
      </c>
      <c r="AK100" s="30">
        <v>5.0159988880127635</v>
      </c>
      <c r="AL100" s="30" t="s">
        <v>455</v>
      </c>
      <c r="AM100" s="30" t="s">
        <v>456</v>
      </c>
      <c r="AN100" s="30">
        <v>24.741718845164087</v>
      </c>
      <c r="AO100" s="30">
        <v>1834.7768779126045</v>
      </c>
      <c r="AP100" s="30">
        <v>15.235848880668172</v>
      </c>
      <c r="AQ100" s="30">
        <v>23.763390989022543</v>
      </c>
      <c r="AR100" s="30">
        <v>3643.0310767370229</v>
      </c>
      <c r="AS100" s="30">
        <v>4700.3663278984768</v>
      </c>
      <c r="AT100" s="30">
        <v>0.3734595075741392</v>
      </c>
      <c r="AU100" s="30">
        <v>1.6708913833983867</v>
      </c>
      <c r="AV100" s="30">
        <v>4.8327868900009241</v>
      </c>
      <c r="AW100" s="30">
        <v>57.813516178987349</v>
      </c>
      <c r="AX100" s="30">
        <v>0.62292973196703116</v>
      </c>
      <c r="AY100" s="30">
        <v>3.2733951778838991E-2</v>
      </c>
      <c r="AZ100" s="30">
        <v>3.6922433547475357</v>
      </c>
      <c r="BA100" s="30">
        <v>14.527191725241318</v>
      </c>
      <c r="BB100" s="30">
        <v>2.1583537497298315</v>
      </c>
      <c r="BC100" s="30">
        <v>9.8253006840095658</v>
      </c>
      <c r="BD100" s="30">
        <v>1.244554796086897</v>
      </c>
      <c r="BE100" s="30">
        <v>0.2945276698574063</v>
      </c>
      <c r="BF100" s="30">
        <v>0.69142282044577208</v>
      </c>
      <c r="BG100" s="30">
        <v>6.602053934404073E-2</v>
      </c>
      <c r="BH100" s="30">
        <v>0.29708537572450744</v>
      </c>
      <c r="BI100" s="30">
        <v>4.9069931176381372E-2</v>
      </c>
      <c r="BJ100" s="30">
        <v>0.12469888047947415</v>
      </c>
      <c r="BK100" s="30">
        <v>1.6559179037852072E-2</v>
      </c>
      <c r="BL100" s="30">
        <v>6.286752302616723E-2</v>
      </c>
      <c r="BM100" s="30">
        <v>1.038528314088883E-2</v>
      </c>
      <c r="BN100" s="30" t="s">
        <v>457</v>
      </c>
      <c r="BO100" s="30">
        <v>4.4478211754924862E-2</v>
      </c>
      <c r="BP100" s="30">
        <v>4.2341272877241307E-2</v>
      </c>
      <c r="BQ100" s="31">
        <v>2.3724537146470871E-2</v>
      </c>
      <c r="BR100">
        <v>0.25415141051472945</v>
      </c>
      <c r="BS100">
        <v>8.3078079175186986E-3</v>
      </c>
      <c r="BT100">
        <v>9.0448868859604292E-2</v>
      </c>
      <c r="BU100">
        <v>29.295421721272643</v>
      </c>
      <c r="BV100">
        <v>47.321227327107508</v>
      </c>
      <c r="BW100">
        <v>3.740589534577837</v>
      </c>
      <c r="BX100">
        <v>35.749826994032894</v>
      </c>
      <c r="BY100">
        <v>50.33391364962187</v>
      </c>
      <c r="BZ100">
        <v>22.222793705597649</v>
      </c>
      <c r="CA100">
        <v>10.773872269798106</v>
      </c>
      <c r="CB100">
        <v>0.20433250100685227</v>
      </c>
      <c r="CC100">
        <v>0.24450715460754127</v>
      </c>
      <c r="CD100">
        <v>1.483674330805161</v>
      </c>
      <c r="CE100">
        <v>1.3314277370744347</v>
      </c>
      <c r="CF100">
        <v>2.2897560413554035E-3</v>
      </c>
      <c r="CG100">
        <v>4.7736992684304595E-3</v>
      </c>
      <c r="CH100">
        <v>4.8580516812252719E-3</v>
      </c>
      <c r="CI100">
        <v>6.1246009546245903E-3</v>
      </c>
      <c r="CJ100">
        <v>4.419815115367827E-3</v>
      </c>
      <c r="CK100">
        <v>1.3983904643426743E-2</v>
      </c>
      <c r="CL100">
        <v>5.6779128105241177E-3</v>
      </c>
      <c r="CM100">
        <v>5.7704625029483363E-3</v>
      </c>
      <c r="CN100">
        <v>2.1472445826660823E-2</v>
      </c>
      <c r="CO100">
        <v>8.4755362476519934E-4</v>
      </c>
      <c r="CP100">
        <v>1.3826701183414239E-2</v>
      </c>
      <c r="CQ100">
        <v>3.3941104943839844E-3</v>
      </c>
      <c r="CR100">
        <v>1.2279340852344667E-2</v>
      </c>
      <c r="CS100">
        <v>4.2519976340127923E-3</v>
      </c>
      <c r="CT100">
        <v>2.4558712140344174E-2</v>
      </c>
      <c r="CU100">
        <v>4.3673341519290644E-3</v>
      </c>
      <c r="CV100">
        <v>1.0632231838938097E-2</v>
      </c>
      <c r="CW100">
        <v>1.2644193261834732E-2</v>
      </c>
      <c r="CX100">
        <v>5.4573329331051423E-3</v>
      </c>
      <c r="CY100">
        <v>5.6945435513222984E-3</v>
      </c>
    </row>
    <row r="101" spans="1:103" x14ac:dyDescent="0.25">
      <c r="A101" s="37" t="s">
        <v>454</v>
      </c>
      <c r="B101">
        <v>1335.0785617241336</v>
      </c>
      <c r="C101">
        <v>376.45224040564113</v>
      </c>
      <c r="D101" t="s">
        <v>455</v>
      </c>
      <c r="E101" t="s">
        <v>456</v>
      </c>
      <c r="F101">
        <v>200.2225308098887</v>
      </c>
      <c r="G101">
        <v>211855.88934573624</v>
      </c>
      <c r="H101">
        <v>43.421879739747787</v>
      </c>
      <c r="I101">
        <v>270.9588271795501</v>
      </c>
      <c r="J101">
        <v>394582.16833095578</v>
      </c>
      <c r="K101">
        <v>386400.12544721877</v>
      </c>
      <c r="L101">
        <v>9.9068921509937393</v>
      </c>
      <c r="M101">
        <v>128.37643859086899</v>
      </c>
      <c r="N101">
        <v>306.43635290255634</v>
      </c>
      <c r="O101">
        <v>6013.3886196896356</v>
      </c>
      <c r="P101">
        <v>76.950759232924142</v>
      </c>
      <c r="Q101">
        <v>1.2978272353823339</v>
      </c>
      <c r="R101">
        <v>491.07957125672368</v>
      </c>
      <c r="S101">
        <v>1473.1495370839457</v>
      </c>
      <c r="T101">
        <v>189.52548203502383</v>
      </c>
      <c r="U101">
        <v>795.30993765451524</v>
      </c>
      <c r="V101">
        <v>115.57648498517855</v>
      </c>
      <c r="W101">
        <v>27.617135429017036</v>
      </c>
      <c r="X101">
        <v>71.478258861047749</v>
      </c>
      <c r="Y101">
        <v>6.6559634965218386</v>
      </c>
      <c r="Z101">
        <v>26.865554095062031</v>
      </c>
      <c r="AA101">
        <v>3.4164777183592157</v>
      </c>
      <c r="AB101">
        <v>6.6309259553243347</v>
      </c>
      <c r="AC101">
        <v>0.53631088809219241</v>
      </c>
      <c r="AD101">
        <v>2.407403014833704</v>
      </c>
      <c r="AE101">
        <v>0.23940240587490358</v>
      </c>
      <c r="AF101" t="s">
        <v>457</v>
      </c>
      <c r="AG101">
        <v>1.5710296997170046</v>
      </c>
      <c r="AH101">
        <v>2.8409625735762503</v>
      </c>
      <c r="AI101">
        <v>0.66509939914103255</v>
      </c>
      <c r="AJ101" s="29">
        <v>8.583124134674069</v>
      </c>
      <c r="AK101" s="30">
        <v>2.3226510325150866</v>
      </c>
      <c r="AL101" s="30" t="s">
        <v>460</v>
      </c>
      <c r="AM101" s="30" t="s">
        <v>461</v>
      </c>
      <c r="AN101" s="30">
        <v>25.002244452993242</v>
      </c>
      <c r="AO101" s="30">
        <v>3013.261822722136</v>
      </c>
      <c r="AP101" s="30">
        <v>17.729659988526372</v>
      </c>
      <c r="AQ101" s="30">
        <v>30.371594291537971</v>
      </c>
      <c r="AR101" s="30">
        <v>3858.6944177227783</v>
      </c>
      <c r="AS101" s="30">
        <v>3452.7627591484311</v>
      </c>
      <c r="AT101" s="30">
        <v>0.34286740830738754</v>
      </c>
      <c r="AU101" s="30">
        <v>0.84967907394943942</v>
      </c>
      <c r="AV101" s="30">
        <v>3.2040992645362034</v>
      </c>
      <c r="AW101" s="30">
        <v>76.170566464252104</v>
      </c>
      <c r="AX101" s="30">
        <v>1.1470728417830283</v>
      </c>
      <c r="AY101" s="30">
        <v>3.8889318039965932E-2</v>
      </c>
      <c r="AZ101" s="30">
        <v>5.319818448950385</v>
      </c>
      <c r="BA101" s="30">
        <v>14.822023024997833</v>
      </c>
      <c r="BB101" s="30">
        <v>1.6674622129892951</v>
      </c>
      <c r="BC101" s="30">
        <v>6.490203246308158</v>
      </c>
      <c r="BD101" s="30">
        <v>1.2139728479996239</v>
      </c>
      <c r="BE101" s="30">
        <v>0.30331769438460604</v>
      </c>
      <c r="BF101" s="30">
        <v>1.1428587103342605</v>
      </c>
      <c r="BG101" s="30">
        <v>0.11974984646244408</v>
      </c>
      <c r="BH101" s="30">
        <v>0.46827174579504793</v>
      </c>
      <c r="BI101" s="30">
        <v>5.8201904962013995E-2</v>
      </c>
      <c r="BJ101" s="30">
        <v>0.12815866224305922</v>
      </c>
      <c r="BK101" s="30">
        <v>1.8138449345623683E-2</v>
      </c>
      <c r="BL101" s="30">
        <v>7.1078825001939142E-2</v>
      </c>
      <c r="BM101" s="30">
        <v>1.1339426516499027E-2</v>
      </c>
      <c r="BN101" s="30" t="s">
        <v>462</v>
      </c>
      <c r="BO101" s="30">
        <v>4.0290614341864109E-2</v>
      </c>
      <c r="BP101" s="30">
        <v>5.494805611712885E-2</v>
      </c>
      <c r="BQ101" s="31">
        <v>2.3922210072544293E-2</v>
      </c>
      <c r="BR101">
        <v>0.2720038328240349</v>
      </c>
      <c r="BS101">
        <v>5.9558831919112806E-3</v>
      </c>
      <c r="BT101">
        <v>9.6852201781775837E-2</v>
      </c>
      <c r="BU101">
        <v>31.283460814637262</v>
      </c>
      <c r="BV101">
        <v>50.68578167750524</v>
      </c>
      <c r="BW101">
        <v>3.9956546625349412</v>
      </c>
      <c r="BX101">
        <v>37.80252030750065</v>
      </c>
      <c r="BY101">
        <v>53.864765549913237</v>
      </c>
      <c r="BZ101">
        <v>22.142877790718714</v>
      </c>
      <c r="CA101">
        <v>11.52141672563017</v>
      </c>
      <c r="CB101">
        <v>0.18608003150666388</v>
      </c>
      <c r="CC101">
        <v>0.25944627266407688</v>
      </c>
      <c r="CD101">
        <v>1.5838081012015952</v>
      </c>
      <c r="CE101">
        <v>1.4374057415448553</v>
      </c>
      <c r="CF101">
        <v>2.4348892804600692E-3</v>
      </c>
      <c r="CG101">
        <v>5.0763094039200539E-3</v>
      </c>
      <c r="CH101">
        <v>2.843171957197228E-3</v>
      </c>
      <c r="CI101">
        <v>2.9492598100756659E-3</v>
      </c>
      <c r="CJ101">
        <v>3.0579998572729606E-3</v>
      </c>
      <c r="CK101">
        <v>5.0454883333278609E-3</v>
      </c>
      <c r="CL101">
        <v>4.1374944320314085E-2</v>
      </c>
      <c r="CM101">
        <v>8.7550592414517587E-3</v>
      </c>
      <c r="CN101">
        <v>6.0820298289313629E-3</v>
      </c>
      <c r="CO101">
        <v>3.3888332482909732E-3</v>
      </c>
      <c r="CP101">
        <v>1.1547900779666061E-2</v>
      </c>
      <c r="CQ101">
        <v>9.6152436453125897E-4</v>
      </c>
      <c r="CR101">
        <v>1.1213178708097531E-2</v>
      </c>
      <c r="CS101">
        <v>5.331811902133287E-3</v>
      </c>
      <c r="CT101">
        <v>1.6995310423277624E-2</v>
      </c>
      <c r="CU101">
        <v>3.9883096214816715E-3</v>
      </c>
      <c r="CV101">
        <v>1.4407480994290123E-2</v>
      </c>
      <c r="CW101">
        <v>1.031801995830068E-2</v>
      </c>
      <c r="CX101">
        <v>7.5721153303156853E-3</v>
      </c>
      <c r="CY101">
        <v>7.9028534585921361E-3</v>
      </c>
    </row>
    <row r="102" spans="1:103" x14ac:dyDescent="0.25">
      <c r="A102" s="37" t="s">
        <v>459</v>
      </c>
      <c r="B102">
        <v>1180.7902030804023</v>
      </c>
      <c r="C102">
        <v>371.2178319808645</v>
      </c>
      <c r="D102" t="s">
        <v>460</v>
      </c>
      <c r="E102" t="s">
        <v>461</v>
      </c>
      <c r="F102">
        <v>224.13461942377469</v>
      </c>
      <c r="G102">
        <v>238978.10532567996</v>
      </c>
      <c r="H102">
        <v>78.204367956912719</v>
      </c>
      <c r="I102">
        <v>269.66956160802221</v>
      </c>
      <c r="J102">
        <v>392223.68045649072</v>
      </c>
      <c r="K102">
        <v>385433.71308203845</v>
      </c>
      <c r="L102">
        <v>11.094323403005687</v>
      </c>
      <c r="M102">
        <v>144.17295917845519</v>
      </c>
      <c r="N102">
        <v>329.28478571063505</v>
      </c>
      <c r="O102">
        <v>7022.457641348291</v>
      </c>
      <c r="P102">
        <v>86.283527290105667</v>
      </c>
      <c r="Q102">
        <v>1.516608414229945</v>
      </c>
      <c r="R102">
        <v>488.59097777408408</v>
      </c>
      <c r="S102">
        <v>1448.145314794602</v>
      </c>
      <c r="T102">
        <v>188.28380990177081</v>
      </c>
      <c r="U102">
        <v>857.5886293117062</v>
      </c>
      <c r="V102">
        <v>129.54583716223306</v>
      </c>
      <c r="W102">
        <v>31.523355145642007</v>
      </c>
      <c r="X102">
        <v>82.64820488821735</v>
      </c>
      <c r="Y102">
        <v>7.1336069182927062</v>
      </c>
      <c r="Z102">
        <v>27.748232359587639</v>
      </c>
      <c r="AA102">
        <v>3.3781290139206663</v>
      </c>
      <c r="AB102">
        <v>6.627554163954521</v>
      </c>
      <c r="AC102">
        <v>0.5668462530890902</v>
      </c>
      <c r="AD102">
        <v>2.6949968385226417</v>
      </c>
      <c r="AE102">
        <v>0.2953674363266876</v>
      </c>
      <c r="AF102" t="s">
        <v>462</v>
      </c>
      <c r="AG102">
        <v>1.7039307091138285</v>
      </c>
      <c r="AH102">
        <v>2.947521944023042</v>
      </c>
      <c r="AI102">
        <v>0.71548006736883696</v>
      </c>
      <c r="AJ102" s="29">
        <v>22.20630726895093</v>
      </c>
      <c r="AK102" s="30">
        <v>6.4641145101233146</v>
      </c>
      <c r="AL102" s="30" t="s">
        <v>465</v>
      </c>
      <c r="AM102" s="30" t="s">
        <v>466</v>
      </c>
      <c r="AN102" s="30">
        <v>53.575684697065682</v>
      </c>
      <c r="AO102" s="30">
        <v>2640.1098634660921</v>
      </c>
      <c r="AP102" s="30">
        <v>38.956137932051654</v>
      </c>
      <c r="AQ102" s="30">
        <v>56.789717865741515</v>
      </c>
      <c r="AR102" s="30">
        <v>5354.3809757293311</v>
      </c>
      <c r="AS102" s="30">
        <v>6270.2811216074188</v>
      </c>
      <c r="AT102" s="30">
        <v>0.53052618040429855</v>
      </c>
      <c r="AU102" s="30">
        <v>2.4332975911568027</v>
      </c>
      <c r="AV102" s="30">
        <v>7.3932607198706659</v>
      </c>
      <c r="AW102" s="30">
        <v>80.354035697230145</v>
      </c>
      <c r="AX102" s="30">
        <v>0.96218378482281242</v>
      </c>
      <c r="AY102" s="30">
        <v>5.1170637482759081E-2</v>
      </c>
      <c r="AZ102" s="30">
        <v>5.7774819542212139</v>
      </c>
      <c r="BA102" s="30">
        <v>23.467072546241923</v>
      </c>
      <c r="BB102" s="30">
        <v>3.3547317578011073</v>
      </c>
      <c r="BC102" s="30">
        <v>14.892704222645349</v>
      </c>
      <c r="BD102" s="30">
        <v>2.3816431614394875</v>
      </c>
      <c r="BE102" s="30">
        <v>0.50204390616841765</v>
      </c>
      <c r="BF102" s="30">
        <v>1.1442892051130156</v>
      </c>
      <c r="BG102" s="30">
        <v>0.10506079379489724</v>
      </c>
      <c r="BH102" s="30">
        <v>0.41466608553304235</v>
      </c>
      <c r="BI102" s="30">
        <v>6.7289471425828418E-2</v>
      </c>
      <c r="BJ102" s="30">
        <v>0.18454873559687388</v>
      </c>
      <c r="BK102" s="30">
        <v>2.2358503819730834E-2</v>
      </c>
      <c r="BL102" s="30">
        <v>0.10804862861176322</v>
      </c>
      <c r="BM102" s="30">
        <v>1.5965033640771634E-2</v>
      </c>
      <c r="BN102" s="30" t="s">
        <v>467</v>
      </c>
      <c r="BO102" s="30">
        <v>7.3118954475340878E-2</v>
      </c>
      <c r="BP102" s="30">
        <v>8.5544011016321225E-2</v>
      </c>
      <c r="BQ102" s="31">
        <v>4.7910454360533997E-2</v>
      </c>
      <c r="BR102">
        <v>0.61033314707860542</v>
      </c>
      <c r="BS102">
        <v>2.3858542226164594E-2</v>
      </c>
      <c r="BT102">
        <v>0.21076333876308787</v>
      </c>
      <c r="BU102">
        <v>69.054265133896422</v>
      </c>
      <c r="BV102">
        <v>111.61273898730416</v>
      </c>
      <c r="BW102">
        <v>8.9275077161611947</v>
      </c>
      <c r="BX102">
        <v>83.095770721763756</v>
      </c>
      <c r="BY102">
        <v>118.20243851490889</v>
      </c>
      <c r="BZ102">
        <v>50.61501400500191</v>
      </c>
      <c r="CA102">
        <v>25.332299309871001</v>
      </c>
      <c r="CB102">
        <v>0.42182069234780983</v>
      </c>
      <c r="CC102">
        <v>0.57482920099250845</v>
      </c>
      <c r="CD102">
        <v>3.4856710621456659</v>
      </c>
      <c r="CE102">
        <v>3.1140451602588963</v>
      </c>
      <c r="CF102">
        <v>9.7495856883164107E-3</v>
      </c>
      <c r="CG102">
        <v>1.121380499752278E-2</v>
      </c>
      <c r="CH102">
        <v>1.1385553862772234E-2</v>
      </c>
      <c r="CI102">
        <v>1.0800563727492135E-2</v>
      </c>
      <c r="CJ102">
        <v>5.3052428197589013E-3</v>
      </c>
      <c r="CK102">
        <v>3.2870670740245134E-2</v>
      </c>
      <c r="CL102">
        <v>5.0104425641907147E-2</v>
      </c>
      <c r="CM102">
        <v>1.7649779465156688E-2</v>
      </c>
      <c r="CN102">
        <v>1.3574517553478584E-2</v>
      </c>
      <c r="CO102">
        <v>7.4811621889582184E-3</v>
      </c>
      <c r="CP102">
        <v>8.7433465646782269E-3</v>
      </c>
      <c r="CQ102">
        <v>7.9713488832936844E-3</v>
      </c>
      <c r="CR102">
        <v>2.4754988791592637E-2</v>
      </c>
      <c r="CS102">
        <v>6.018786649181462E-3</v>
      </c>
      <c r="CT102">
        <v>4.3683691238521671E-2</v>
      </c>
      <c r="CU102">
        <v>6.9206717348572633E-3</v>
      </c>
      <c r="CV102">
        <v>3.7029664814630096E-2</v>
      </c>
      <c r="CW102">
        <v>1.7908632478915727E-2</v>
      </c>
      <c r="CX102">
        <v>2.2195433811099237E-2</v>
      </c>
      <c r="CY102">
        <v>1.7439155196988989E-2</v>
      </c>
    </row>
    <row r="103" spans="1:103" x14ac:dyDescent="0.25">
      <c r="A103" s="37" t="s">
        <v>464</v>
      </c>
      <c r="B103">
        <v>1401.3344092082082</v>
      </c>
      <c r="C103">
        <v>388.63869288521477</v>
      </c>
      <c r="D103" t="s">
        <v>465</v>
      </c>
      <c r="E103" t="s">
        <v>466</v>
      </c>
      <c r="F103">
        <v>236.34907105065187</v>
      </c>
      <c r="G103">
        <v>203884.76417992168</v>
      </c>
      <c r="H103">
        <v>115.77461469947846</v>
      </c>
      <c r="I103">
        <v>373.4108972073156</v>
      </c>
      <c r="J103">
        <v>391794.86447931529</v>
      </c>
      <c r="K103">
        <v>387344.76988948445</v>
      </c>
      <c r="L103">
        <v>10.25351683529084</v>
      </c>
      <c r="M103">
        <v>131.87405032859542</v>
      </c>
      <c r="N103">
        <v>314.71488056403643</v>
      </c>
      <c r="O103">
        <v>5688.7154724219308</v>
      </c>
      <c r="P103">
        <v>73.797302842898205</v>
      </c>
      <c r="Q103">
        <v>1.6385691694200915</v>
      </c>
      <c r="R103">
        <v>480.09502252849603</v>
      </c>
      <c r="S103">
        <v>1438.3887947324486</v>
      </c>
      <c r="T103">
        <v>187.45315133828714</v>
      </c>
      <c r="U103">
        <v>787.86374481993118</v>
      </c>
      <c r="V103">
        <v>112.16058140428098</v>
      </c>
      <c r="W103">
        <v>26.161951764557823</v>
      </c>
      <c r="X103">
        <v>66.389647361286109</v>
      </c>
      <c r="Y103">
        <v>6.2210714471526014</v>
      </c>
      <c r="Z103">
        <v>25.517407586208073</v>
      </c>
      <c r="AA103">
        <v>3.3465058924562863</v>
      </c>
      <c r="AB103">
        <v>6.2988497131033485</v>
      </c>
      <c r="AC103">
        <v>0.54314891347409266</v>
      </c>
      <c r="AD103">
        <v>2.5818471081086893</v>
      </c>
      <c r="AE103">
        <v>0.23695417188367912</v>
      </c>
      <c r="AF103" t="s">
        <v>467</v>
      </c>
      <c r="AG103">
        <v>1.7949752879194594</v>
      </c>
      <c r="AH103">
        <v>4.1514634153111922</v>
      </c>
      <c r="AI103">
        <v>1.3665715570847787</v>
      </c>
      <c r="AJ103" s="29">
        <v>9.3746235390238013</v>
      </c>
      <c r="AK103" s="30">
        <v>2.0809323252762062</v>
      </c>
      <c r="AL103" s="30" t="s">
        <v>470</v>
      </c>
      <c r="AM103" s="30" t="s">
        <v>471</v>
      </c>
      <c r="AN103" s="30">
        <v>23.207153035634366</v>
      </c>
      <c r="AO103" s="30">
        <v>2927.5419082300436</v>
      </c>
      <c r="AP103" s="30">
        <v>15.431153391517238</v>
      </c>
      <c r="AQ103" s="30">
        <v>32.250540206479329</v>
      </c>
      <c r="AR103" s="30">
        <v>3400.8922274207484</v>
      </c>
      <c r="AS103" s="30">
        <v>3195.5016515865059</v>
      </c>
      <c r="AT103" s="30">
        <v>0.31598313265966643</v>
      </c>
      <c r="AU103" s="30">
        <v>1.12289241615589</v>
      </c>
      <c r="AV103" s="30">
        <v>4.0335389719237593</v>
      </c>
      <c r="AW103" s="30">
        <v>86.716900626833905</v>
      </c>
      <c r="AX103" s="30">
        <v>1.1502904525298792</v>
      </c>
      <c r="AY103" s="30">
        <v>3.2055983175643864E-2</v>
      </c>
      <c r="AZ103" s="30">
        <v>5.8309708858785552</v>
      </c>
      <c r="BA103" s="30">
        <v>13.704849330045409</v>
      </c>
      <c r="BB103" s="30">
        <v>1.5586507019874716</v>
      </c>
      <c r="BC103" s="30">
        <v>6.5944280436933838</v>
      </c>
      <c r="BD103" s="30">
        <v>1.424590817399674</v>
      </c>
      <c r="BE103" s="30">
        <v>0.44025741865095647</v>
      </c>
      <c r="BF103" s="30">
        <v>1.2229575253307978</v>
      </c>
      <c r="BG103" s="30">
        <v>9.9334907023640631E-2</v>
      </c>
      <c r="BH103" s="30">
        <v>0.35524256068159726</v>
      </c>
      <c r="BI103" s="30">
        <v>5.1946195790373212E-2</v>
      </c>
      <c r="BJ103" s="30">
        <v>0.12511017325472795</v>
      </c>
      <c r="BK103" s="30">
        <v>1.6476930835669173E-2</v>
      </c>
      <c r="BL103" s="30">
        <v>7.2432775990553422E-2</v>
      </c>
      <c r="BM103" s="30">
        <v>1.2568644693835345E-2</v>
      </c>
      <c r="BN103" s="30">
        <v>7.4488338654929561E-3</v>
      </c>
      <c r="BO103" s="30">
        <v>4.8322802170947816E-2</v>
      </c>
      <c r="BP103" s="30">
        <v>5.4808881680847701E-2</v>
      </c>
      <c r="BQ103" s="31">
        <v>2.2073731499893411E-2</v>
      </c>
      <c r="BR103">
        <v>0.26337548706115937</v>
      </c>
      <c r="BS103">
        <v>7.3689480686800184E-3</v>
      </c>
      <c r="BT103">
        <v>9.6010889566548824E-2</v>
      </c>
      <c r="BU103">
        <v>30.50418734246583</v>
      </c>
      <c r="BV103">
        <v>49.36611943886728</v>
      </c>
      <c r="BW103">
        <v>3.8960769368135448</v>
      </c>
      <c r="BX103">
        <v>36.699013375243034</v>
      </c>
      <c r="BY103">
        <v>52.502893314075088</v>
      </c>
      <c r="BZ103">
        <v>21.354337846896115</v>
      </c>
      <c r="CA103">
        <v>11.09767161353107</v>
      </c>
      <c r="CB103">
        <v>0.19913379324648958</v>
      </c>
      <c r="CC103">
        <v>0.2547379486875071</v>
      </c>
      <c r="CD103">
        <v>1.5464405837440078</v>
      </c>
      <c r="CE103">
        <v>1.3911913410409225</v>
      </c>
      <c r="CF103">
        <v>7.9712676211053082E-4</v>
      </c>
      <c r="CG103">
        <v>8.1823386358110296E-3</v>
      </c>
      <c r="CH103">
        <v>4.5841170394238058E-3</v>
      </c>
      <c r="CI103">
        <v>3.6466870499403184E-3</v>
      </c>
      <c r="CJ103">
        <v>2.9693959206693074E-3</v>
      </c>
      <c r="CK103">
        <v>2.6257693707268732E-2</v>
      </c>
      <c r="CL103">
        <v>1.7296357969519272E-2</v>
      </c>
      <c r="CM103">
        <v>5.960879778130132E-3</v>
      </c>
      <c r="CN103">
        <v>1.7404108223260911E-2</v>
      </c>
      <c r="CO103">
        <v>3.2919559968273265E-3</v>
      </c>
      <c r="CP103">
        <v>1.4289372749460277E-2</v>
      </c>
      <c r="CQ103">
        <v>2.7527431174179475E-3</v>
      </c>
      <c r="CR103">
        <v>1.4210569949548207E-2</v>
      </c>
      <c r="CS103">
        <v>3.9265674620600497E-3</v>
      </c>
      <c r="CT103">
        <v>1.2958028055222993E-2</v>
      </c>
      <c r="CU103">
        <v>4.5153828764925557E-3</v>
      </c>
      <c r="CV103">
        <v>1.0982780098507507E-2</v>
      </c>
      <c r="CW103">
        <v>1.3087476188739624E-2</v>
      </c>
      <c r="CX103">
        <v>7.3660889427638486E-3</v>
      </c>
      <c r="CY103">
        <v>6.8712518183082589E-3</v>
      </c>
    </row>
    <row r="104" spans="1:103" x14ac:dyDescent="0.25">
      <c r="A104" s="37" t="s">
        <v>469</v>
      </c>
      <c r="B104">
        <v>1167.5414445870665</v>
      </c>
      <c r="C104">
        <v>297.66394099729962</v>
      </c>
      <c r="D104" t="s">
        <v>470</v>
      </c>
      <c r="E104" t="s">
        <v>471</v>
      </c>
      <c r="F104">
        <v>162.71247643285767</v>
      </c>
      <c r="G104">
        <v>228769.55940173147</v>
      </c>
      <c r="H104">
        <v>87.982644728479471</v>
      </c>
      <c r="I104">
        <v>303.70980934786388</v>
      </c>
      <c r="J104">
        <v>385577.03281027108</v>
      </c>
      <c r="K104">
        <v>392138.56541371101</v>
      </c>
      <c r="L104">
        <v>10.602347266386937</v>
      </c>
      <c r="M104">
        <v>123.90692733608199</v>
      </c>
      <c r="N104">
        <v>258.81460389371057</v>
      </c>
      <c r="O104">
        <v>7031.9076392394772</v>
      </c>
      <c r="P104">
        <v>88.728115061468401</v>
      </c>
      <c r="Q104">
        <v>1.2696536066967448</v>
      </c>
      <c r="R104">
        <v>545.50796394372276</v>
      </c>
      <c r="S104">
        <v>1608.8984883518322</v>
      </c>
      <c r="T104">
        <v>215.29962617358458</v>
      </c>
      <c r="U104">
        <v>937.83611929728386</v>
      </c>
      <c r="V104">
        <v>139.1381267384852</v>
      </c>
      <c r="W104">
        <v>33.383175601048123</v>
      </c>
      <c r="X104">
        <v>83.76956847364923</v>
      </c>
      <c r="Y104">
        <v>7.4746836395393172</v>
      </c>
      <c r="Z104">
        <v>29.123714259445144</v>
      </c>
      <c r="AA104">
        <v>3.6805673916626032</v>
      </c>
      <c r="AB104">
        <v>7.1888330837064416</v>
      </c>
      <c r="AC104">
        <v>0.60309386111266183</v>
      </c>
      <c r="AD104">
        <v>2.8057619851325515</v>
      </c>
      <c r="AE104">
        <v>0.30591599195950975</v>
      </c>
      <c r="AF104">
        <v>1.3421442090420234E-2</v>
      </c>
      <c r="AG104">
        <v>1.5089038226563405</v>
      </c>
      <c r="AH104">
        <v>2.9006975521571827</v>
      </c>
      <c r="AI104">
        <v>0.6546436980768261</v>
      </c>
      <c r="AJ104" s="29">
        <v>8.4366785783801355</v>
      </c>
      <c r="AK104" s="30">
        <v>1.8667400549613933</v>
      </c>
      <c r="AL104" s="30" t="s">
        <v>474</v>
      </c>
      <c r="AM104" s="30" t="s">
        <v>475</v>
      </c>
      <c r="AN104" s="30">
        <v>25.60862735713566</v>
      </c>
      <c r="AO104" s="30">
        <v>2859.9733348493351</v>
      </c>
      <c r="AP104" s="30">
        <v>18.258543519313825</v>
      </c>
      <c r="AQ104" s="30">
        <v>28.203443220412876</v>
      </c>
      <c r="AR104" s="30">
        <v>3974.8895197746633</v>
      </c>
      <c r="AS104" s="30">
        <v>3457.0500259657138</v>
      </c>
      <c r="AT104" s="30">
        <v>0.32380268923188321</v>
      </c>
      <c r="AU104" s="30">
        <v>0.92873896544808754</v>
      </c>
      <c r="AV104" s="30">
        <v>2.7256407812412284</v>
      </c>
      <c r="AW104" s="30">
        <v>86.84263999703505</v>
      </c>
      <c r="AX104" s="30">
        <v>1.2778395082158784</v>
      </c>
      <c r="AY104" s="30">
        <v>3.5715597965629793E-2</v>
      </c>
      <c r="AZ104" s="30">
        <v>6.0747980193041613</v>
      </c>
      <c r="BA104" s="30">
        <v>17.774038505930324</v>
      </c>
      <c r="BB104" s="30">
        <v>2.0735395746090415</v>
      </c>
      <c r="BC104" s="30">
        <v>7.1199485472794324</v>
      </c>
      <c r="BD104" s="30">
        <v>1.3206287879848864</v>
      </c>
      <c r="BE104" s="30">
        <v>0.36837019615669603</v>
      </c>
      <c r="BF104" s="30">
        <v>1.1779528703522986</v>
      </c>
      <c r="BG104" s="30">
        <v>0.11651121327317827</v>
      </c>
      <c r="BH104" s="30">
        <v>0.45822537900759014</v>
      </c>
      <c r="BI104" s="30">
        <v>5.9788234199301071E-2</v>
      </c>
      <c r="BJ104" s="30">
        <v>0.1232427346131004</v>
      </c>
      <c r="BK104" s="30">
        <v>1.7071652415818615E-2</v>
      </c>
      <c r="BL104" s="30">
        <v>8.6321669817094035E-2</v>
      </c>
      <c r="BM104" s="30">
        <v>1.2465708861838868E-2</v>
      </c>
      <c r="BN104" s="30" t="s">
        <v>476</v>
      </c>
      <c r="BO104" s="30">
        <v>4.7408746158239798E-2</v>
      </c>
      <c r="BP104" s="30">
        <v>6.1790010566681021E-2</v>
      </c>
      <c r="BQ104" s="31">
        <v>2.5269468341488219E-2</v>
      </c>
      <c r="BR104">
        <v>0.2792387349698221</v>
      </c>
      <c r="BS104">
        <v>1.2742382692963414E-2</v>
      </c>
      <c r="BT104">
        <v>0.10114431579394259</v>
      </c>
      <c r="BU104">
        <v>31.891805416291675</v>
      </c>
      <c r="BV104">
        <v>51.428622417367976</v>
      </c>
      <c r="BW104">
        <v>4.0921675001620184</v>
      </c>
      <c r="BX104">
        <v>38.387222427605522</v>
      </c>
      <c r="BY104">
        <v>54.992193945057792</v>
      </c>
      <c r="BZ104">
        <v>24.446420929317878</v>
      </c>
      <c r="CA104">
        <v>11.681527068593258</v>
      </c>
      <c r="CB104">
        <v>0.20992200896654861</v>
      </c>
      <c r="CC104">
        <v>0.26366995240806163</v>
      </c>
      <c r="CD104">
        <v>1.6147606772073155</v>
      </c>
      <c r="CE104">
        <v>1.4389160070281535</v>
      </c>
      <c r="CF104">
        <v>8.3912135845520353E-4</v>
      </c>
      <c r="CG104">
        <v>1.7494669316508603E-3</v>
      </c>
      <c r="CH104">
        <v>5.2857897558429602E-3</v>
      </c>
      <c r="CI104">
        <v>6.6696134734386221E-3</v>
      </c>
      <c r="CJ104">
        <v>4.8146742029785789E-3</v>
      </c>
      <c r="CK104">
        <v>2.529986957557899E-2</v>
      </c>
      <c r="CL104">
        <v>6.1495680318477157E-3</v>
      </c>
      <c r="CM104">
        <v>1.6631380714203221E-3</v>
      </c>
      <c r="CN104">
        <v>1.8343505874466193E-2</v>
      </c>
      <c r="CO104">
        <v>4.953298341954961E-3</v>
      </c>
      <c r="CP104">
        <v>1.7553588963866083E-2</v>
      </c>
      <c r="CQ104">
        <v>2.9017750466601273E-3</v>
      </c>
      <c r="CR104">
        <v>1.1484521547638533E-2</v>
      </c>
      <c r="CS104">
        <v>4.6346280597050066E-3</v>
      </c>
      <c r="CT104">
        <v>2.0286395663860285E-2</v>
      </c>
      <c r="CU104">
        <v>4.7606920269813273E-3</v>
      </c>
      <c r="CV104">
        <v>1.4754612992813731E-2</v>
      </c>
      <c r="CW104">
        <v>1.2328353180760188E-2</v>
      </c>
      <c r="CX104">
        <v>7.7684812271087067E-3</v>
      </c>
      <c r="CY104">
        <v>7.2478602641924909E-3</v>
      </c>
    </row>
    <row r="105" spans="1:103" x14ac:dyDescent="0.25">
      <c r="A105" s="37" t="s">
        <v>473</v>
      </c>
      <c r="B105">
        <v>1051.3646344538176</v>
      </c>
      <c r="C105">
        <v>272.34280687638477</v>
      </c>
      <c r="D105" t="s">
        <v>474</v>
      </c>
      <c r="E105" t="s">
        <v>475</v>
      </c>
      <c r="F105">
        <v>192.18975966839417</v>
      </c>
      <c r="G105">
        <v>241102.32304614564</v>
      </c>
      <c r="H105">
        <v>73.326721327892955</v>
      </c>
      <c r="I105">
        <v>304.06068623413574</v>
      </c>
      <c r="J105">
        <v>394439.22967189731</v>
      </c>
      <c r="K105">
        <v>390909.55718946696</v>
      </c>
      <c r="L105">
        <v>11.060854765240686</v>
      </c>
      <c r="M105">
        <v>128.51474791800959</v>
      </c>
      <c r="N105">
        <v>230.32930845738562</v>
      </c>
      <c r="O105">
        <v>7157.9565238630285</v>
      </c>
      <c r="P105">
        <v>96.060244053416795</v>
      </c>
      <c r="Q105">
        <v>1.3441491418064828</v>
      </c>
      <c r="R105">
        <v>557.84394048761408</v>
      </c>
      <c r="S105">
        <v>1651.6217114045196</v>
      </c>
      <c r="T105">
        <v>217.43601116158268</v>
      </c>
      <c r="U105">
        <v>966.91942366621709</v>
      </c>
      <c r="V105">
        <v>145.59026001756322</v>
      </c>
      <c r="W105">
        <v>35.871541518854599</v>
      </c>
      <c r="X105">
        <v>89.687190356181063</v>
      </c>
      <c r="Y105">
        <v>7.8230921387852188</v>
      </c>
      <c r="Z105">
        <v>31.132456576943657</v>
      </c>
      <c r="AA105">
        <v>3.925944853011603</v>
      </c>
      <c r="AB105">
        <v>7.4033568771681848</v>
      </c>
      <c r="AC105">
        <v>0.65488470899173756</v>
      </c>
      <c r="AD105">
        <v>3.1075347395572659</v>
      </c>
      <c r="AE105">
        <v>0.32619179683525301</v>
      </c>
      <c r="AF105" t="s">
        <v>476</v>
      </c>
      <c r="AG105">
        <v>1.5474511849899584</v>
      </c>
      <c r="AH105">
        <v>3.0530022102870955</v>
      </c>
      <c r="AI105">
        <v>0.74206051370093951</v>
      </c>
      <c r="AJ105" s="29">
        <v>14.343607575249571</v>
      </c>
      <c r="AK105" s="30">
        <v>3.4950944868473917</v>
      </c>
      <c r="AL105" s="30" t="s">
        <v>479</v>
      </c>
      <c r="AM105" s="30" t="s">
        <v>480</v>
      </c>
      <c r="AN105" s="30">
        <v>23.808427655874763</v>
      </c>
      <c r="AO105" s="30">
        <v>2460.3872218693355</v>
      </c>
      <c r="AP105" s="30">
        <v>19.112580918672602</v>
      </c>
      <c r="AQ105" s="30">
        <v>31.732760685494224</v>
      </c>
      <c r="AR105" s="30">
        <v>4985.5130177456003</v>
      </c>
      <c r="AS105" s="30">
        <v>3932.1354775185041</v>
      </c>
      <c r="AT105" s="30">
        <v>0.33802290475375651</v>
      </c>
      <c r="AU105" s="30">
        <v>0.99791625485459878</v>
      </c>
      <c r="AV105" s="30">
        <v>3.1770952673810915</v>
      </c>
      <c r="AW105" s="30">
        <v>50.892604616911797</v>
      </c>
      <c r="AX105" s="30">
        <v>0.99549123926075922</v>
      </c>
      <c r="AY105" s="30">
        <v>3.6171290014348094E-2</v>
      </c>
      <c r="AZ105" s="30">
        <v>7.5591156265935409</v>
      </c>
      <c r="BA105" s="30">
        <v>20.318303502335706</v>
      </c>
      <c r="BB105" s="30">
        <v>2.1715821870188585</v>
      </c>
      <c r="BC105" s="30">
        <v>8.3991250994112701</v>
      </c>
      <c r="BD105" s="30">
        <v>1.2358151761962304</v>
      </c>
      <c r="BE105" s="30">
        <v>0.23649958136862315</v>
      </c>
      <c r="BF105" s="30">
        <v>0.89655745919647345</v>
      </c>
      <c r="BG105" s="30">
        <v>9.1029481678611038E-2</v>
      </c>
      <c r="BH105" s="30">
        <v>0.44568856009805297</v>
      </c>
      <c r="BI105" s="30">
        <v>6.8832416961288598E-2</v>
      </c>
      <c r="BJ105" s="30">
        <v>0.12100149568392635</v>
      </c>
      <c r="BK105" s="30">
        <v>1.5415780125679943E-2</v>
      </c>
      <c r="BL105" s="30">
        <v>7.5933999421629733E-2</v>
      </c>
      <c r="BM105" s="30">
        <v>1.2802831705982471E-2</v>
      </c>
      <c r="BN105" s="30" t="s">
        <v>481</v>
      </c>
      <c r="BO105" s="30">
        <v>4.9606581780393247E-2</v>
      </c>
      <c r="BP105" s="30">
        <v>6.4855914833627737E-2</v>
      </c>
      <c r="BQ105" s="31">
        <v>2.2700266072836359E-2</v>
      </c>
      <c r="BR105">
        <v>0.28445632576018465</v>
      </c>
      <c r="BS105">
        <v>1.2886315627452332E-2</v>
      </c>
      <c r="BT105">
        <v>9.7931371713511101E-2</v>
      </c>
      <c r="BU105">
        <v>32.097640623359013</v>
      </c>
      <c r="BV105">
        <v>51.910117405703652</v>
      </c>
      <c r="BW105">
        <v>4.1263244521015707</v>
      </c>
      <c r="BX105">
        <v>38.76725650134955</v>
      </c>
      <c r="BY105">
        <v>55.304191155019893</v>
      </c>
      <c r="BZ105">
        <v>23.15188849974534</v>
      </c>
      <c r="CA105">
        <v>11.818586016858003</v>
      </c>
      <c r="CB105">
        <v>0.20157887676849937</v>
      </c>
      <c r="CC105">
        <v>0.26478924244132446</v>
      </c>
      <c r="CD105">
        <v>1.6223755763336074</v>
      </c>
      <c r="CE105">
        <v>1.4694703048701896</v>
      </c>
      <c r="CF105">
        <v>4.1774098728086413E-3</v>
      </c>
      <c r="CG105">
        <v>1.7456433702194693E-3</v>
      </c>
      <c r="CH105">
        <v>4.3577094516629175E-3</v>
      </c>
      <c r="CI105">
        <v>5.5442432964997786E-3</v>
      </c>
      <c r="CJ105">
        <v>4.1260423332878902E-3</v>
      </c>
      <c r="CK105">
        <v>1.9578587085241229E-2</v>
      </c>
      <c r="CL105">
        <v>6.1386989768731567E-3</v>
      </c>
      <c r="CM105">
        <v>9.0654547430486909E-3</v>
      </c>
      <c r="CN105">
        <v>1.8498685826833134E-2</v>
      </c>
      <c r="CO105">
        <v>2.7463854683223137E-3</v>
      </c>
      <c r="CP105">
        <v>1.773502155347919E-2</v>
      </c>
      <c r="CQ105">
        <v>5.3366914269095756E-3</v>
      </c>
      <c r="CR105">
        <v>3.0351300117995206E-3</v>
      </c>
      <c r="CS105">
        <v>2.8115796847691409E-3</v>
      </c>
      <c r="CT105">
        <v>1.7580416330409104E-2</v>
      </c>
      <c r="CU105">
        <v>6.3554393810560132E-3</v>
      </c>
      <c r="CV105">
        <v>2.1290244997255087E-2</v>
      </c>
      <c r="CW105">
        <v>1.2460754751366423E-2</v>
      </c>
      <c r="CX105">
        <v>6.0153527185987611E-3</v>
      </c>
      <c r="CY105">
        <v>6.2849368527344539E-3</v>
      </c>
    </row>
    <row r="106" spans="1:103" x14ac:dyDescent="0.25">
      <c r="A106" s="37" t="s">
        <v>478</v>
      </c>
      <c r="B106">
        <v>1262.0586992153476</v>
      </c>
      <c r="C106">
        <v>368.19610671126321</v>
      </c>
      <c r="D106" t="s">
        <v>479</v>
      </c>
      <c r="E106" t="s">
        <v>480</v>
      </c>
      <c r="F106">
        <v>180.890993273497</v>
      </c>
      <c r="G106">
        <v>244358.40551122816</v>
      </c>
      <c r="H106">
        <v>93.752600189152119</v>
      </c>
      <c r="I106">
        <v>371.87037800850777</v>
      </c>
      <c r="J106">
        <v>402086.4479315264</v>
      </c>
      <c r="K106">
        <v>391005.56813507498</v>
      </c>
      <c r="L106">
        <v>10.436180170506683</v>
      </c>
      <c r="M106">
        <v>137.75567665981953</v>
      </c>
      <c r="N106">
        <v>303.06809178914227</v>
      </c>
      <c r="O106">
        <v>7122.9262689212646</v>
      </c>
      <c r="P106">
        <v>88.614559815204601</v>
      </c>
      <c r="Q106">
        <v>1.2928935633788854</v>
      </c>
      <c r="R106">
        <v>529.1770222482138</v>
      </c>
      <c r="S106">
        <v>1540.3912189350135</v>
      </c>
      <c r="T106">
        <v>195.69625692980074</v>
      </c>
      <c r="U106">
        <v>851.07918819263136</v>
      </c>
      <c r="V106">
        <v>128.7889282324893</v>
      </c>
      <c r="W106">
        <v>31.584120637865134</v>
      </c>
      <c r="X106">
        <v>83.846641527438038</v>
      </c>
      <c r="Y106">
        <v>7.5253131736680654</v>
      </c>
      <c r="Z106">
        <v>30.081885210373375</v>
      </c>
      <c r="AA106">
        <v>3.6478567466689023</v>
      </c>
      <c r="AB106">
        <v>6.6819844296166924</v>
      </c>
      <c r="AC106">
        <v>0.55184647492004524</v>
      </c>
      <c r="AD106">
        <v>2.5614668212119733</v>
      </c>
      <c r="AE106">
        <v>0.27760255501231551</v>
      </c>
      <c r="AF106" t="s">
        <v>481</v>
      </c>
      <c r="AG106">
        <v>1.7097149279268129</v>
      </c>
      <c r="AH106">
        <v>3.2612246843387611</v>
      </c>
      <c r="AI106">
        <v>0.69657717254431939</v>
      </c>
      <c r="AJ106" s="29">
        <v>12.322084359561021</v>
      </c>
      <c r="AK106" s="30">
        <v>1.0467614608358777</v>
      </c>
      <c r="AL106" s="30" t="s">
        <v>484</v>
      </c>
      <c r="AM106" s="30" t="s">
        <v>485</v>
      </c>
      <c r="AN106" s="30">
        <v>28.18615249565481</v>
      </c>
      <c r="AO106" s="30">
        <v>2158.253385764473</v>
      </c>
      <c r="AP106" s="30">
        <v>18.2240738992109</v>
      </c>
      <c r="AQ106" s="30">
        <v>27.217696708204489</v>
      </c>
      <c r="AR106" s="30">
        <v>3035.1367659137113</v>
      </c>
      <c r="AS106" s="30">
        <v>4260.9483460853799</v>
      </c>
      <c r="AT106" s="30">
        <v>0.32375276574184725</v>
      </c>
      <c r="AU106" s="30">
        <v>0.9749686436387206</v>
      </c>
      <c r="AV106" s="30">
        <v>3.0844047005195829</v>
      </c>
      <c r="AW106" s="30">
        <v>72.41790472062479</v>
      </c>
      <c r="AX106" s="30">
        <v>1.0232706093872765</v>
      </c>
      <c r="AY106" s="30">
        <v>2.5063893731187246E-2</v>
      </c>
      <c r="AZ106" s="30">
        <v>5.7051579660636955</v>
      </c>
      <c r="BA106" s="30">
        <v>19.856125539727994</v>
      </c>
      <c r="BB106" s="30">
        <v>3.4077769638722057</v>
      </c>
      <c r="BC106" s="30">
        <v>15.42440202589226</v>
      </c>
      <c r="BD106" s="30">
        <v>2.4620231137868043</v>
      </c>
      <c r="BE106" s="30">
        <v>0.45435029459311721</v>
      </c>
      <c r="BF106" s="30">
        <v>1.175874591647367</v>
      </c>
      <c r="BG106" s="30">
        <v>0.11457864787657585</v>
      </c>
      <c r="BH106" s="30">
        <v>0.36247216719966652</v>
      </c>
      <c r="BI106" s="30">
        <v>6.1904314193583297E-2</v>
      </c>
      <c r="BJ106" s="30">
        <v>0.16398183494029805</v>
      </c>
      <c r="BK106" s="30">
        <v>2.0072825514623267E-2</v>
      </c>
      <c r="BL106" s="30">
        <v>9.2372835575424764E-2</v>
      </c>
      <c r="BM106" s="30">
        <v>1.3326931136167539E-2</v>
      </c>
      <c r="BN106" s="30" t="s">
        <v>486</v>
      </c>
      <c r="BO106" s="30">
        <v>4.1820106117652106E-2</v>
      </c>
      <c r="BP106" s="30">
        <v>5.0113894267978423E-2</v>
      </c>
      <c r="BQ106" s="31">
        <v>2.2640089518070308E-2</v>
      </c>
      <c r="BR106">
        <v>0.27550651699962264</v>
      </c>
      <c r="BS106">
        <v>1.1469576271999881E-2</v>
      </c>
      <c r="BT106">
        <v>9.3710531874775779E-2</v>
      </c>
      <c r="BU106">
        <v>30.734706766811993</v>
      </c>
      <c r="BV106">
        <v>49.484611429017505</v>
      </c>
      <c r="BW106">
        <v>3.9805002559380984</v>
      </c>
      <c r="BX106">
        <v>37.34696325323182</v>
      </c>
      <c r="BY106">
        <v>53.16786511403032</v>
      </c>
      <c r="BZ106">
        <v>22.799427353934014</v>
      </c>
      <c r="CA106">
        <v>11.211559419109546</v>
      </c>
      <c r="CB106">
        <v>0.20597979203770933</v>
      </c>
      <c r="CC106">
        <v>0.25262332852085639</v>
      </c>
      <c r="CD106">
        <v>1.544853648237499</v>
      </c>
      <c r="CE106">
        <v>1.381186475007435</v>
      </c>
      <c r="CF106">
        <v>8.1544482245955556E-4</v>
      </c>
      <c r="CG106">
        <v>4.9854862268282245E-3</v>
      </c>
      <c r="CH106">
        <v>4.1419457321565673E-3</v>
      </c>
      <c r="CI106">
        <v>4.8123608405190848E-3</v>
      </c>
      <c r="CJ106">
        <v>3.0077741102767452E-3</v>
      </c>
      <c r="CK106">
        <v>1.4640749420933406E-2</v>
      </c>
      <c r="CL106">
        <v>2.6000301109948724E-2</v>
      </c>
      <c r="CM106">
        <v>1.6177920648214471E-3</v>
      </c>
      <c r="CN106">
        <v>3.4509111505568978E-2</v>
      </c>
      <c r="CO106">
        <v>2.6207682555182761E-3</v>
      </c>
      <c r="CP106">
        <v>1.1377020619115028E-2</v>
      </c>
      <c r="CQ106">
        <v>3.5556686779438943E-3</v>
      </c>
      <c r="CR106">
        <v>8.6737759975935198E-3</v>
      </c>
      <c r="CS106">
        <v>2.6830865761640348E-3</v>
      </c>
      <c r="CT106">
        <v>1.9493643577296018E-2</v>
      </c>
      <c r="CU106">
        <v>4.5746918915544757E-3</v>
      </c>
      <c r="CV106">
        <v>2.3227364401646321E-2</v>
      </c>
      <c r="CW106">
        <v>1.0179573311568275E-2</v>
      </c>
      <c r="CX106">
        <v>8.8002311838997916E-3</v>
      </c>
      <c r="CY106">
        <v>5.987957866811674E-3</v>
      </c>
    </row>
    <row r="107" spans="1:103" x14ac:dyDescent="0.25">
      <c r="A107" s="37" t="s">
        <v>483</v>
      </c>
      <c r="B107">
        <v>1241.1199101107559</v>
      </c>
      <c r="C107">
        <v>97.977300621325597</v>
      </c>
      <c r="D107" t="s">
        <v>484</v>
      </c>
      <c r="E107" t="s">
        <v>485</v>
      </c>
      <c r="F107">
        <v>178.19613577685362</v>
      </c>
      <c r="G107">
        <v>227306.37009983035</v>
      </c>
      <c r="H107">
        <v>107.93318511983711</v>
      </c>
      <c r="I107">
        <v>287.07503637921803</v>
      </c>
      <c r="J107">
        <v>404087.58915834525</v>
      </c>
      <c r="K107">
        <v>405704.13997217803</v>
      </c>
      <c r="L107">
        <v>10.501683762245921</v>
      </c>
      <c r="M107">
        <v>67.732912227237975</v>
      </c>
      <c r="N107">
        <v>131.06706907062579</v>
      </c>
      <c r="O107">
        <v>7153.0839891471687</v>
      </c>
      <c r="P107">
        <v>122.01631292462517</v>
      </c>
      <c r="Q107">
        <v>0.78475128745667477</v>
      </c>
      <c r="R107">
        <v>796.73497516069574</v>
      </c>
      <c r="S107">
        <v>2329.3432812800324</v>
      </c>
      <c r="T107">
        <v>297.68856906434564</v>
      </c>
      <c r="U107">
        <v>1250.9721693006829</v>
      </c>
      <c r="V107">
        <v>178.22577071326748</v>
      </c>
      <c r="W107">
        <v>42.491812247171886</v>
      </c>
      <c r="X107">
        <v>108.45760278572649</v>
      </c>
      <c r="Y107">
        <v>10.033274634997683</v>
      </c>
      <c r="Z107">
        <v>41.795234249889724</v>
      </c>
      <c r="AA107">
        <v>5.4736526883406933</v>
      </c>
      <c r="AB107">
        <v>10.632103179396132</v>
      </c>
      <c r="AC107">
        <v>0.90251289298127468</v>
      </c>
      <c r="AD107">
        <v>3.8252505359938436</v>
      </c>
      <c r="AE107">
        <v>0.39591455958689803</v>
      </c>
      <c r="AF107" t="s">
        <v>486</v>
      </c>
      <c r="AG107">
        <v>1.4055156647100464</v>
      </c>
      <c r="AH107">
        <v>3.1230810122921113</v>
      </c>
      <c r="AI107">
        <v>0.75691599355412031</v>
      </c>
      <c r="AJ107" s="29">
        <v>13.81884794987049</v>
      </c>
      <c r="AK107" s="30">
        <v>2.9828642230967768</v>
      </c>
      <c r="AL107" s="30" t="s">
        <v>489</v>
      </c>
      <c r="AM107" s="30" t="s">
        <v>490</v>
      </c>
      <c r="AN107" s="30">
        <v>25.281466560375559</v>
      </c>
      <c r="AO107" s="30">
        <v>1783.2461188950483</v>
      </c>
      <c r="AP107" s="30">
        <v>15.290024594001087</v>
      </c>
      <c r="AQ107" s="30">
        <v>26.648018353257768</v>
      </c>
      <c r="AR107" s="30">
        <v>5380.234519067807</v>
      </c>
      <c r="AS107" s="30">
        <v>5234.4916907670886</v>
      </c>
      <c r="AT107" s="30">
        <v>0.33590083586653308</v>
      </c>
      <c r="AU107" s="30">
        <v>1.2715852563058774</v>
      </c>
      <c r="AV107" s="30">
        <v>3.3799833197099307</v>
      </c>
      <c r="AW107" s="30">
        <v>51.501828022046674</v>
      </c>
      <c r="AX107" s="30">
        <v>0.7742393590429415</v>
      </c>
      <c r="AY107" s="30">
        <v>3.5655053085967205E-2</v>
      </c>
      <c r="AZ107" s="30">
        <v>7.4442044284751328</v>
      </c>
      <c r="BA107" s="30">
        <v>22.738713085548937</v>
      </c>
      <c r="BB107" s="30">
        <v>2.7584886788256742</v>
      </c>
      <c r="BC107" s="30">
        <v>10.205361677905016</v>
      </c>
      <c r="BD107" s="30">
        <v>1.61321770124995</v>
      </c>
      <c r="BE107" s="30">
        <v>0.34900945893561425</v>
      </c>
      <c r="BF107" s="30">
        <v>0.80717983202927157</v>
      </c>
      <c r="BG107" s="30">
        <v>8.8481868510928499E-2</v>
      </c>
      <c r="BH107" s="30">
        <v>0.44883169187164729</v>
      </c>
      <c r="BI107" s="30">
        <v>7.016840353047317E-2</v>
      </c>
      <c r="BJ107" s="30">
        <v>0.14657029413152292</v>
      </c>
      <c r="BK107" s="30">
        <v>1.7485112247601523E-2</v>
      </c>
      <c r="BL107" s="30">
        <v>8.0688260174171772E-2</v>
      </c>
      <c r="BM107" s="30">
        <v>1.3124666261509372E-2</v>
      </c>
      <c r="BN107" s="30" t="s">
        <v>491</v>
      </c>
      <c r="BO107" s="30">
        <v>4.2239604673444876E-2</v>
      </c>
      <c r="BP107" s="30">
        <v>5.0171500913799884E-2</v>
      </c>
      <c r="BQ107" s="31">
        <v>2.3584484692368766E-2</v>
      </c>
      <c r="BR107">
        <v>0.2734086105454559</v>
      </c>
      <c r="BS107">
        <v>1.1396251707713129E-2</v>
      </c>
      <c r="BT107">
        <v>9.1221236866859873E-2</v>
      </c>
      <c r="BU107">
        <v>30.306400514856616</v>
      </c>
      <c r="BV107">
        <v>48.960629602276448</v>
      </c>
      <c r="BW107">
        <v>3.856462146133512</v>
      </c>
      <c r="BX107">
        <v>37.177181602407323</v>
      </c>
      <c r="BY107">
        <v>52.768240759770016</v>
      </c>
      <c r="BZ107">
        <v>23.0840081971991</v>
      </c>
      <c r="CA107">
        <v>11.057872286511927</v>
      </c>
      <c r="CB107">
        <v>0.20688160884741211</v>
      </c>
      <c r="CC107">
        <v>0.24948803175869175</v>
      </c>
      <c r="CD107">
        <v>1.5286074561852285</v>
      </c>
      <c r="CE107">
        <v>1.3710136657996084</v>
      </c>
      <c r="CF107">
        <v>3.5211753022504027E-3</v>
      </c>
      <c r="CG107">
        <v>4.9555820413847229E-3</v>
      </c>
      <c r="CH107">
        <v>4.6044763006423337E-3</v>
      </c>
      <c r="CI107">
        <v>4.2728561192616442E-3</v>
      </c>
      <c r="CJ107">
        <v>4.2596954872400087E-3</v>
      </c>
      <c r="CK107">
        <v>1.4559246674165723E-2</v>
      </c>
      <c r="CL107">
        <v>2.5838396959226646E-2</v>
      </c>
      <c r="CM107">
        <v>1.0391066324742409E-2</v>
      </c>
      <c r="CN107">
        <v>2.2333498198208127E-2</v>
      </c>
      <c r="CO107">
        <v>3.8615403509066207E-3</v>
      </c>
      <c r="CP107">
        <v>1.6763911659277948E-2</v>
      </c>
      <c r="CQ107">
        <v>2.7783040394860864E-3</v>
      </c>
      <c r="CR107">
        <v>8.6272901805963826E-3</v>
      </c>
      <c r="CS107">
        <v>3.3956790647710292E-3</v>
      </c>
      <c r="CT107">
        <v>1.3080204948905119E-2</v>
      </c>
      <c r="CU107">
        <v>3.9058363052146697E-3</v>
      </c>
      <c r="CV107">
        <v>1.6418398925776869E-2</v>
      </c>
      <c r="CW107">
        <v>2.7239347789977755E-3</v>
      </c>
      <c r="CX107">
        <v>9.3260788766370024E-3</v>
      </c>
      <c r="CY107">
        <v>9.14506566028837E-3</v>
      </c>
    </row>
    <row r="108" spans="1:103" x14ac:dyDescent="0.25">
      <c r="A108" s="37" t="s">
        <v>488</v>
      </c>
      <c r="B108">
        <v>989.11911510276991</v>
      </c>
      <c r="C108">
        <v>250.31741549925354</v>
      </c>
      <c r="D108" t="s">
        <v>489</v>
      </c>
      <c r="E108" t="s">
        <v>490</v>
      </c>
      <c r="F108">
        <v>171.19163267743707</v>
      </c>
      <c r="G108">
        <v>222304.00700570195</v>
      </c>
      <c r="H108">
        <v>48.192176434792273</v>
      </c>
      <c r="I108">
        <v>295.81243945657735</v>
      </c>
      <c r="J108">
        <v>391294.5791726106</v>
      </c>
      <c r="K108">
        <v>371865.83493487677</v>
      </c>
      <c r="L108">
        <v>9.9484306073393203</v>
      </c>
      <c r="M108">
        <v>109.4608988141261</v>
      </c>
      <c r="N108">
        <v>223.33635152404432</v>
      </c>
      <c r="O108">
        <v>6188.4650809190698</v>
      </c>
      <c r="P108">
        <v>85.444672395607569</v>
      </c>
      <c r="Q108">
        <v>1.3709356825447849</v>
      </c>
      <c r="R108">
        <v>515.73457007690922</v>
      </c>
      <c r="S108">
        <v>1513.1619943602086</v>
      </c>
      <c r="T108">
        <v>193.73477702754042</v>
      </c>
      <c r="U108">
        <v>809.96354513452468</v>
      </c>
      <c r="V108">
        <v>121.01719065013323</v>
      </c>
      <c r="W108">
        <v>29.730246597013512</v>
      </c>
      <c r="X108">
        <v>78.241811569388133</v>
      </c>
      <c r="Y108">
        <v>7.2557514957283473</v>
      </c>
      <c r="Z108">
        <v>30.228054441583762</v>
      </c>
      <c r="AA108">
        <v>3.7344760121116494</v>
      </c>
      <c r="AB108">
        <v>6.9598340206406943</v>
      </c>
      <c r="AC108">
        <v>0.58347188837357222</v>
      </c>
      <c r="AD108">
        <v>2.5411364225862045</v>
      </c>
      <c r="AE108">
        <v>0.29148028468206139</v>
      </c>
      <c r="AF108" t="s">
        <v>491</v>
      </c>
      <c r="AG108">
        <v>1.5458275090574209</v>
      </c>
      <c r="AH108">
        <v>2.513947031989141</v>
      </c>
      <c r="AI108">
        <v>0.68610839143939906</v>
      </c>
      <c r="AJ108" s="29">
        <v>31.6376956639781</v>
      </c>
      <c r="AK108" s="30">
        <v>7.3970883478954645</v>
      </c>
      <c r="AL108" s="30" t="s">
        <v>494</v>
      </c>
      <c r="AM108" s="30" t="s">
        <v>495</v>
      </c>
      <c r="AN108" s="30" t="s">
        <v>496</v>
      </c>
      <c r="AO108" s="30">
        <v>5845.2663249636917</v>
      </c>
      <c r="AP108" s="30" t="s">
        <v>497</v>
      </c>
      <c r="AQ108" s="30">
        <v>105.73334022825037</v>
      </c>
      <c r="AR108" s="30">
        <v>9446.4907781893489</v>
      </c>
      <c r="AS108" s="30">
        <v>9715.0450483169934</v>
      </c>
      <c r="AT108" s="30">
        <v>0.80350084562062296</v>
      </c>
      <c r="AU108" s="30">
        <v>4.5447444374690926</v>
      </c>
      <c r="AV108" s="30">
        <v>11.278629951635688</v>
      </c>
      <c r="AW108" s="30">
        <v>163.6985177267243</v>
      </c>
      <c r="AX108" s="30">
        <v>2.2756278211046062</v>
      </c>
      <c r="AY108" s="30">
        <v>5.5803426391238108E-2</v>
      </c>
      <c r="AZ108" s="30">
        <v>12.845944146763463</v>
      </c>
      <c r="BA108" s="30">
        <v>38.491283286812006</v>
      </c>
      <c r="BB108" s="30">
        <v>6.2103428984138436</v>
      </c>
      <c r="BC108" s="30">
        <v>31.440229460962144</v>
      </c>
      <c r="BD108" s="30">
        <v>4.8313466472705864</v>
      </c>
      <c r="BE108" s="30">
        <v>1.0137437895890125</v>
      </c>
      <c r="BF108" s="30">
        <v>2.5108148745137178</v>
      </c>
      <c r="BG108" s="30">
        <v>0.22256785588523942</v>
      </c>
      <c r="BH108" s="30">
        <v>0.85322866020050592</v>
      </c>
      <c r="BI108" s="30">
        <v>0.10792424929663322</v>
      </c>
      <c r="BJ108" s="30">
        <v>0.29182746673823695</v>
      </c>
      <c r="BK108" s="30">
        <v>3.4849667150891224E-2</v>
      </c>
      <c r="BL108" s="30">
        <v>0.18990552824412546</v>
      </c>
      <c r="BM108" s="30">
        <v>2.8294523393818067E-2</v>
      </c>
      <c r="BN108" s="30" t="s">
        <v>498</v>
      </c>
      <c r="BO108" s="30">
        <v>0.1108933681241905</v>
      </c>
      <c r="BP108" s="30">
        <v>0.13536748266539708</v>
      </c>
      <c r="BQ108" s="31">
        <v>5.8554306732544248E-2</v>
      </c>
      <c r="BR108">
        <v>1.2369440705878778</v>
      </c>
      <c r="BS108">
        <v>8.9371418549406608E-3</v>
      </c>
      <c r="BT108">
        <v>0.41167554435249204</v>
      </c>
      <c r="BU108">
        <v>137.28538612770987</v>
      </c>
      <c r="BV108">
        <v>221.81340165816647</v>
      </c>
      <c r="BW108">
        <v>17.478244456384569</v>
      </c>
      <c r="BX108">
        <v>165.08726125571894</v>
      </c>
      <c r="BY108">
        <v>239.3545784679051</v>
      </c>
      <c r="BZ108">
        <v>100.60273621026622</v>
      </c>
      <c r="CA108">
        <v>50.271453631266063</v>
      </c>
      <c r="CB108">
        <v>0.78963003863462333</v>
      </c>
      <c r="CC108">
        <v>1.1367881329896026</v>
      </c>
      <c r="CD108">
        <v>6.9253834577455162</v>
      </c>
      <c r="CE108">
        <v>6.1162008535615193</v>
      </c>
      <c r="CF108">
        <v>1.3760902897037285E-2</v>
      </c>
      <c r="CG108">
        <v>2.8690889518698869E-2</v>
      </c>
      <c r="CH108">
        <v>1.2618441287343556E-2</v>
      </c>
      <c r="CI108">
        <v>1.6703613622594836E-2</v>
      </c>
      <c r="CJ108">
        <v>1.360912273860594E-2</v>
      </c>
      <c r="CK108">
        <v>0.12037719400640888</v>
      </c>
      <c r="CL108">
        <v>0.14420437933252794</v>
      </c>
      <c r="CM108">
        <v>2.1439926093907217E-2</v>
      </c>
      <c r="CN108">
        <v>7.9762066324062353E-2</v>
      </c>
      <c r="CO108">
        <v>1.1846938356138776E-2</v>
      </c>
      <c r="CP108">
        <v>1.7334605869874536E-2</v>
      </c>
      <c r="CQ108">
        <v>1.8756822844648031E-2</v>
      </c>
      <c r="CR108">
        <v>3.9212658411921536E-2</v>
      </c>
      <c r="CS108">
        <v>2.2069409052292273E-2</v>
      </c>
      <c r="CT108">
        <v>9.8871766150465709E-2</v>
      </c>
      <c r="CU108">
        <v>2.0724448694078329E-2</v>
      </c>
      <c r="CV108">
        <v>7.4817373894129666E-2</v>
      </c>
      <c r="CW108">
        <v>5.3739197940847215E-2</v>
      </c>
      <c r="CX108">
        <v>3.0247425100265363E-2</v>
      </c>
      <c r="CY108">
        <v>2.7141998864014263E-2</v>
      </c>
    </row>
    <row r="109" spans="1:103" x14ac:dyDescent="0.25">
      <c r="A109" s="37" t="s">
        <v>493</v>
      </c>
      <c r="B109">
        <v>1322.625360909723</v>
      </c>
      <c r="C109">
        <v>295.36596670336274</v>
      </c>
      <c r="D109" t="s">
        <v>494</v>
      </c>
      <c r="E109" t="s">
        <v>495</v>
      </c>
      <c r="F109" t="s">
        <v>496</v>
      </c>
      <c r="G109">
        <v>199197.01391417684</v>
      </c>
      <c r="H109" t="s">
        <v>497</v>
      </c>
      <c r="I109">
        <v>410.70416942723648</v>
      </c>
      <c r="J109">
        <v>396583.30955777463</v>
      </c>
      <c r="K109">
        <v>391804.57801716076</v>
      </c>
      <c r="L109">
        <v>10.249868381654021</v>
      </c>
      <c r="M109">
        <v>115.5946354970086</v>
      </c>
      <c r="N109">
        <v>228.41330706585302</v>
      </c>
      <c r="O109">
        <v>5414.2099586473969</v>
      </c>
      <c r="P109">
        <v>80.897816640108061</v>
      </c>
      <c r="Q109">
        <v>0.83269096488681471</v>
      </c>
      <c r="R109">
        <v>547.76392740005645</v>
      </c>
      <c r="S109">
        <v>1657.4071713119381</v>
      </c>
      <c r="T109">
        <v>224.41784717721771</v>
      </c>
      <c r="U109">
        <v>944.67285243811193</v>
      </c>
      <c r="V109">
        <v>128.22318361499126</v>
      </c>
      <c r="W109">
        <v>30.414969232916654</v>
      </c>
      <c r="X109">
        <v>80.709951516644566</v>
      </c>
      <c r="Y109">
        <v>7.2780387676419416</v>
      </c>
      <c r="Z109">
        <v>28.693100609229656</v>
      </c>
      <c r="AA109">
        <v>3.9995919667783224</v>
      </c>
      <c r="AB109">
        <v>7.953598526147859</v>
      </c>
      <c r="AC109">
        <v>0.63061139647175224</v>
      </c>
      <c r="AD109">
        <v>2.5083246089747444</v>
      </c>
      <c r="AE109">
        <v>0.2853054683636731</v>
      </c>
      <c r="AF109" t="s">
        <v>498</v>
      </c>
      <c r="AG109">
        <v>1.6142626813395644</v>
      </c>
      <c r="AH109">
        <v>3.5798914196690261</v>
      </c>
      <c r="AI109">
        <v>1.0689110340696844</v>
      </c>
      <c r="AJ109" s="29">
        <v>17.579658180868503</v>
      </c>
      <c r="AK109" s="30">
        <v>3.4818166731602078</v>
      </c>
      <c r="AL109" s="30" t="s">
        <v>501</v>
      </c>
      <c r="AM109" s="30" t="s">
        <v>502</v>
      </c>
      <c r="AN109" s="30">
        <v>24.862646735813165</v>
      </c>
      <c r="AO109" s="30">
        <v>6270.4935817752357</v>
      </c>
      <c r="AP109" s="30">
        <v>18.884913140455531</v>
      </c>
      <c r="AQ109" s="30">
        <v>32.741588084738886</v>
      </c>
      <c r="AR109" s="30">
        <v>7508.4031037316863</v>
      </c>
      <c r="AS109" s="30">
        <v>5414.8634928359352</v>
      </c>
      <c r="AT109" s="30">
        <v>0.3669460460067705</v>
      </c>
      <c r="AU109" s="30">
        <v>1.3062150712693381</v>
      </c>
      <c r="AV109" s="30">
        <v>3.2684130987305244</v>
      </c>
      <c r="AW109" s="30">
        <v>112.36131160490174</v>
      </c>
      <c r="AX109" s="30">
        <v>2.4435815323254206</v>
      </c>
      <c r="AY109" s="30">
        <v>4.4067966405684535E-2</v>
      </c>
      <c r="AZ109" s="30">
        <v>15.132933873755238</v>
      </c>
      <c r="BA109" s="30">
        <v>31.256862900493669</v>
      </c>
      <c r="BB109" s="30">
        <v>3.3385932070566104</v>
      </c>
      <c r="BC109" s="30">
        <v>11.45956773884625</v>
      </c>
      <c r="BD109" s="30">
        <v>1.9408193557018061</v>
      </c>
      <c r="BE109" s="30">
        <v>0.59720947301899907</v>
      </c>
      <c r="BF109" s="30">
        <v>1.8503581358942276</v>
      </c>
      <c r="BG109" s="30">
        <v>0.21973437287994285</v>
      </c>
      <c r="BH109" s="30">
        <v>0.89159919532399778</v>
      </c>
      <c r="BI109" s="30">
        <v>8.9177702064093506E-2</v>
      </c>
      <c r="BJ109" s="30">
        <v>0.14407679553071961</v>
      </c>
      <c r="BK109" s="30">
        <v>1.7342008674206759E-2</v>
      </c>
      <c r="BL109" s="30">
        <v>8.2465267792695154E-2</v>
      </c>
      <c r="BM109" s="30">
        <v>1.4388905899506779E-2</v>
      </c>
      <c r="BN109" s="30" t="s">
        <v>503</v>
      </c>
      <c r="BO109" s="30">
        <v>5.3826568498793581E-2</v>
      </c>
      <c r="BP109" s="30">
        <v>8.9894865839308197E-2</v>
      </c>
      <c r="BQ109" s="31">
        <v>2.9081845965898315E-2</v>
      </c>
      <c r="BR109">
        <v>0.29153080261415454</v>
      </c>
      <c r="BS109">
        <v>9.4371198920879199E-3</v>
      </c>
      <c r="BT109">
        <v>0.10225579042538967</v>
      </c>
      <c r="BU109">
        <v>33.245766317560864</v>
      </c>
      <c r="BV109">
        <v>53.586733639493659</v>
      </c>
      <c r="BW109">
        <v>4.2126570580771814</v>
      </c>
      <c r="BX109">
        <v>40.023341876652502</v>
      </c>
      <c r="BY109">
        <v>57.616099644758201</v>
      </c>
      <c r="BZ109">
        <v>23.46146587434156</v>
      </c>
      <c r="CA109">
        <v>12.154889190340587</v>
      </c>
      <c r="CB109">
        <v>0.18238112718640681</v>
      </c>
      <c r="CC109">
        <v>0.27654664363353432</v>
      </c>
      <c r="CD109">
        <v>1.6837678991300649</v>
      </c>
      <c r="CE109">
        <v>1.5052914966396396</v>
      </c>
      <c r="CF109">
        <v>8.7770945722952438E-4</v>
      </c>
      <c r="CG109">
        <v>5.3952582839441017E-3</v>
      </c>
      <c r="CH109">
        <v>1.0260291854845315E-3</v>
      </c>
      <c r="CI109">
        <v>4.0023290343710648E-3</v>
      </c>
      <c r="CJ109">
        <v>3.7991417207600981E-3</v>
      </c>
      <c r="CK109">
        <v>1.5866484167949196E-2</v>
      </c>
      <c r="CL109">
        <v>2.8201164205927155E-2</v>
      </c>
      <c r="CM109">
        <v>7.6293749840959119E-3</v>
      </c>
      <c r="CN109">
        <v>2.8382212291719354E-2</v>
      </c>
      <c r="CO109">
        <v>3.6194939309646046E-3</v>
      </c>
      <c r="CP109">
        <v>1.5714339669950023E-2</v>
      </c>
      <c r="CQ109">
        <v>4.4947079537582639E-3</v>
      </c>
      <c r="CR109">
        <v>9.4063338939065749E-3</v>
      </c>
      <c r="CS109">
        <v>4.3171477319251606E-3</v>
      </c>
      <c r="CT109">
        <v>1.4263076751026458E-2</v>
      </c>
      <c r="CU109">
        <v>4.9664729529313219E-3</v>
      </c>
      <c r="CV109">
        <v>1.5389704215023049E-2</v>
      </c>
      <c r="CW109">
        <v>1.4421037129488544E-2</v>
      </c>
      <c r="CX109">
        <v>6.2251610881005146E-3</v>
      </c>
      <c r="CY109">
        <v>5.1123988934028168E-3</v>
      </c>
    </row>
    <row r="110" spans="1:103" x14ac:dyDescent="0.25">
      <c r="A110" s="37" t="s">
        <v>500</v>
      </c>
      <c r="B110">
        <v>1073.0912499132698</v>
      </c>
      <c r="C110">
        <v>243.71870280185547</v>
      </c>
      <c r="D110" t="s">
        <v>501</v>
      </c>
      <c r="E110" t="s">
        <v>502</v>
      </c>
      <c r="F110">
        <v>137.80578139320249</v>
      </c>
      <c r="G110">
        <v>283619.62762301648</v>
      </c>
      <c r="H110">
        <v>95.89339749808606</v>
      </c>
      <c r="I110">
        <v>349.08621797366288</v>
      </c>
      <c r="J110">
        <v>392366.61911554926</v>
      </c>
      <c r="K110">
        <v>361934.65096252318</v>
      </c>
      <c r="L110">
        <v>9.5272336750300362</v>
      </c>
      <c r="M110">
        <v>111.20131467951963</v>
      </c>
      <c r="N110">
        <v>214.41081420249833</v>
      </c>
      <c r="O110">
        <v>7906.1223248965989</v>
      </c>
      <c r="P110">
        <v>125.74799708478834</v>
      </c>
      <c r="Q110">
        <v>1.4612908928490338</v>
      </c>
      <c r="R110">
        <v>689.16523348105864</v>
      </c>
      <c r="S110">
        <v>1821.3185903921599</v>
      </c>
      <c r="T110">
        <v>222.12790750495623</v>
      </c>
      <c r="U110">
        <v>960.34002390081446</v>
      </c>
      <c r="V110">
        <v>151.75556686146825</v>
      </c>
      <c r="W110">
        <v>40.813488257219745</v>
      </c>
      <c r="X110">
        <v>112.50335327651041</v>
      </c>
      <c r="Y110">
        <v>10.273908655924629</v>
      </c>
      <c r="Z110">
        <v>38.366330169322303</v>
      </c>
      <c r="AA110">
        <v>4.3090089958240396</v>
      </c>
      <c r="AB110">
        <v>7.5644943723453277</v>
      </c>
      <c r="AC110">
        <v>0.64697911640656669</v>
      </c>
      <c r="AD110">
        <v>3.079318508421919</v>
      </c>
      <c r="AE110">
        <v>0.35672710241936645</v>
      </c>
      <c r="AF110" t="s">
        <v>503</v>
      </c>
      <c r="AG110">
        <v>1.6773204448594214</v>
      </c>
      <c r="AH110">
        <v>3.7589900377309617</v>
      </c>
      <c r="AI110">
        <v>0.81832664294642743</v>
      </c>
      <c r="AJ110" s="29">
        <v>7.8588294721899556</v>
      </c>
      <c r="AK110" s="30">
        <v>1.2848915792021551</v>
      </c>
      <c r="AL110" s="30" t="s">
        <v>506</v>
      </c>
      <c r="AM110" s="30" t="s">
        <v>507</v>
      </c>
      <c r="AN110" s="30">
        <v>28.126469452348516</v>
      </c>
      <c r="AO110" s="30">
        <v>1955.9219255505279</v>
      </c>
      <c r="AP110" s="30">
        <v>18.259445666485046</v>
      </c>
      <c r="AQ110" s="30">
        <v>29.239884953206015</v>
      </c>
      <c r="AR110" s="30">
        <v>2874.6388102758874</v>
      </c>
      <c r="AS110" s="30">
        <v>2502.252812823368</v>
      </c>
      <c r="AT110" s="30">
        <v>0.30981078972137754</v>
      </c>
      <c r="AU110" s="30">
        <v>1.0023065514226002</v>
      </c>
      <c r="AV110" s="30">
        <v>2.979042014273706</v>
      </c>
      <c r="AW110" s="30">
        <v>81.084687277280707</v>
      </c>
      <c r="AX110" s="30">
        <v>1.2471797921527159</v>
      </c>
      <c r="AY110" s="30">
        <v>2.5871506841058392E-2</v>
      </c>
      <c r="AZ110" s="30">
        <v>5.9766530896095729</v>
      </c>
      <c r="BA110" s="30">
        <v>14.505767332812171</v>
      </c>
      <c r="BB110" s="30">
        <v>2.1099489990011757</v>
      </c>
      <c r="BC110" s="30">
        <v>13.085906122693133</v>
      </c>
      <c r="BD110" s="30">
        <v>2.5434321375149</v>
      </c>
      <c r="BE110" s="30">
        <v>0.64200129079627644</v>
      </c>
      <c r="BF110" s="30">
        <v>1.489582057635757</v>
      </c>
      <c r="BG110" s="30">
        <v>0.11675920603680999</v>
      </c>
      <c r="BH110" s="30">
        <v>0.48283200501681262</v>
      </c>
      <c r="BI110" s="30">
        <v>6.2461589467868346E-2</v>
      </c>
      <c r="BJ110" s="30">
        <v>0.12413917767907985</v>
      </c>
      <c r="BK110" s="30">
        <v>1.7854970450352645E-2</v>
      </c>
      <c r="BL110" s="30">
        <v>9.191330053767216E-2</v>
      </c>
      <c r="BM110" s="30">
        <v>1.389078123921466E-2</v>
      </c>
      <c r="BN110" s="30" t="s">
        <v>508</v>
      </c>
      <c r="BO110" s="30">
        <v>4.2686478988861049E-2</v>
      </c>
      <c r="BP110" s="30">
        <v>7.1412845249160695E-2</v>
      </c>
      <c r="BQ110" s="31">
        <v>2.7916073658248788E-2</v>
      </c>
      <c r="BR110">
        <v>0.28077700614084505</v>
      </c>
      <c r="BS110">
        <v>6.0300647130971602E-3</v>
      </c>
      <c r="BT110">
        <v>9.6603004037135717E-2</v>
      </c>
      <c r="BU110">
        <v>31.418086736493915</v>
      </c>
      <c r="BV110">
        <v>50.89699396491514</v>
      </c>
      <c r="BW110">
        <v>4.1052548451297257</v>
      </c>
      <c r="BX110">
        <v>37.930744269848425</v>
      </c>
      <c r="BY110">
        <v>54.678623518537201</v>
      </c>
      <c r="BZ110">
        <v>22.53177262052164</v>
      </c>
      <c r="CA110">
        <v>11.458640261860037</v>
      </c>
      <c r="CB110">
        <v>0.20157384069986556</v>
      </c>
      <c r="CC110">
        <v>0.26032504122945294</v>
      </c>
      <c r="CD110">
        <v>1.5859942579162323</v>
      </c>
      <c r="CE110">
        <v>1.3951627709620209</v>
      </c>
      <c r="CF110">
        <v>2.4518695644150357E-3</v>
      </c>
      <c r="CG110">
        <v>6.5114323870416723E-3</v>
      </c>
      <c r="CH110">
        <v>4.2532919771702182E-3</v>
      </c>
      <c r="CI110">
        <v>3.793437796566409E-3</v>
      </c>
      <c r="CJ110">
        <v>3.0915151085378931E-3</v>
      </c>
      <c r="CK110">
        <v>1.9157271010891774E-2</v>
      </c>
      <c r="CL110">
        <v>6.1111239930738128E-3</v>
      </c>
      <c r="CM110">
        <v>8.0956028552194598E-3</v>
      </c>
      <c r="CN110">
        <v>3.2944467309852114E-2</v>
      </c>
      <c r="CO110">
        <v>3.4316130389651393E-3</v>
      </c>
      <c r="CP110">
        <v>1.4899150517891377E-2</v>
      </c>
      <c r="CQ110">
        <v>9.742261720824657E-4</v>
      </c>
      <c r="CR110">
        <v>1.3232786406473955E-2</v>
      </c>
      <c r="CS110">
        <v>4.5816820202869068E-3</v>
      </c>
      <c r="CT110">
        <v>1.7225844181451021E-2</v>
      </c>
      <c r="CU110">
        <v>5.2711394405374609E-3</v>
      </c>
      <c r="CV110">
        <v>1.4591036994333501E-2</v>
      </c>
      <c r="CW110">
        <v>8.2359998881665654E-3</v>
      </c>
      <c r="CX110">
        <v>5.9046519353577291E-3</v>
      </c>
      <c r="CY110">
        <v>6.1781940621755283E-3</v>
      </c>
    </row>
    <row r="111" spans="1:103" x14ac:dyDescent="0.25">
      <c r="A111" s="37" t="s">
        <v>505</v>
      </c>
      <c r="B111">
        <v>1322.0929165985892</v>
      </c>
      <c r="C111">
        <v>175.49325473680378</v>
      </c>
      <c r="D111" t="s">
        <v>506</v>
      </c>
      <c r="E111" t="s">
        <v>507</v>
      </c>
      <c r="F111">
        <v>118.24338802647537</v>
      </c>
      <c r="G111">
        <v>200695.98566547406</v>
      </c>
      <c r="H111">
        <v>120.98704217858293</v>
      </c>
      <c r="I111">
        <v>330.96620840879467</v>
      </c>
      <c r="J111">
        <v>391937.80313837377</v>
      </c>
      <c r="K111">
        <v>394422.31659470551</v>
      </c>
      <c r="L111">
        <v>9.6482636682891449</v>
      </c>
      <c r="M111">
        <v>88.896380007480246</v>
      </c>
      <c r="N111">
        <v>178.12853489248045</v>
      </c>
      <c r="O111">
        <v>6906.6179498040974</v>
      </c>
      <c r="P111">
        <v>112.64958084802859</v>
      </c>
      <c r="Q111">
        <v>0.73434028406885488</v>
      </c>
      <c r="R111">
        <v>791.93913075889088</v>
      </c>
      <c r="S111">
        <v>2285.6995862071212</v>
      </c>
      <c r="T111">
        <v>305.21235166736312</v>
      </c>
      <c r="U111">
        <v>1348.7936261332954</v>
      </c>
      <c r="V111">
        <v>193.03012041498232</v>
      </c>
      <c r="W111">
        <v>45.279953735919392</v>
      </c>
      <c r="X111">
        <v>114.84908689214441</v>
      </c>
      <c r="Y111">
        <v>10.02915767151449</v>
      </c>
      <c r="Z111">
        <v>38.894370784140378</v>
      </c>
      <c r="AA111">
        <v>5.0625917912839506</v>
      </c>
      <c r="AB111">
        <v>9.5818145661285623</v>
      </c>
      <c r="AC111">
        <v>0.79396606164648009</v>
      </c>
      <c r="AD111">
        <v>3.5356889369235738</v>
      </c>
      <c r="AE111">
        <v>0.34691383978821255</v>
      </c>
      <c r="AF111" t="s">
        <v>508</v>
      </c>
      <c r="AG111">
        <v>1.3853190934072956</v>
      </c>
      <c r="AH111">
        <v>3.9055984975261788</v>
      </c>
      <c r="AI111">
        <v>1.0234137563325787</v>
      </c>
      <c r="AJ111" s="29">
        <v>14.005725989241739</v>
      </c>
      <c r="AK111" s="30">
        <v>3.3726193056393883</v>
      </c>
      <c r="AL111" s="30" t="s">
        <v>511</v>
      </c>
      <c r="AM111" s="30" t="s">
        <v>512</v>
      </c>
      <c r="AN111" s="30">
        <v>25.458828907561688</v>
      </c>
      <c r="AO111" s="30">
        <v>4470.824938589928</v>
      </c>
      <c r="AP111" s="30">
        <v>17.654761173258308</v>
      </c>
      <c r="AQ111" s="30">
        <v>32.826086958705105</v>
      </c>
      <c r="AR111" s="30">
        <v>5509.6235578414417</v>
      </c>
      <c r="AS111" s="30">
        <v>4524.9835275587902</v>
      </c>
      <c r="AT111" s="30">
        <v>0.31453949392017039</v>
      </c>
      <c r="AU111" s="30">
        <v>1.7137478108954449</v>
      </c>
      <c r="AV111" s="30">
        <v>4.4929090207998623</v>
      </c>
      <c r="AW111" s="30">
        <v>127.41777815153618</v>
      </c>
      <c r="AX111" s="30">
        <v>2.400419161687585</v>
      </c>
      <c r="AY111" s="30">
        <v>3.8632887770216798E-2</v>
      </c>
      <c r="AZ111" s="30">
        <v>12.733960980488035</v>
      </c>
      <c r="BA111" s="30">
        <v>30.635980388652637</v>
      </c>
      <c r="BB111" s="30">
        <v>3.3162704881599203</v>
      </c>
      <c r="BC111" s="30">
        <v>13.772206564161184</v>
      </c>
      <c r="BD111" s="30">
        <v>2.3751377529605442</v>
      </c>
      <c r="BE111" s="30">
        <v>0.61960620024724722</v>
      </c>
      <c r="BF111" s="30">
        <v>1.8705115780585002</v>
      </c>
      <c r="BG111" s="30">
        <v>0.17475182775549841</v>
      </c>
      <c r="BH111" s="30">
        <v>0.71074845427209454</v>
      </c>
      <c r="BI111" s="30">
        <v>8.4523815791397158E-2</v>
      </c>
      <c r="BJ111" s="30">
        <v>0.15992879130062851</v>
      </c>
      <c r="BK111" s="30">
        <v>1.8445930105588277E-2</v>
      </c>
      <c r="BL111" s="30">
        <v>0.10789168554162917</v>
      </c>
      <c r="BM111" s="30">
        <v>1.3885087797510529E-2</v>
      </c>
      <c r="BN111" s="30" t="s">
        <v>513</v>
      </c>
      <c r="BO111" s="30">
        <v>5.7018075568040616E-2</v>
      </c>
      <c r="BP111" s="30">
        <v>8.2638203974313929E-2</v>
      </c>
      <c r="BQ111" s="31">
        <v>3.1193772708694806E-2</v>
      </c>
      <c r="BR111">
        <v>0.29890154779388867</v>
      </c>
      <c r="BS111">
        <v>6.5117758079865857E-3</v>
      </c>
      <c r="BT111">
        <v>0.10298870022934364</v>
      </c>
      <c r="BU111">
        <v>33.613110298016686</v>
      </c>
      <c r="BV111">
        <v>54.253741044889502</v>
      </c>
      <c r="BW111">
        <v>4.3300787330416322</v>
      </c>
      <c r="BX111">
        <v>40.818581978032306</v>
      </c>
      <c r="BY111">
        <v>59.049819222796614</v>
      </c>
      <c r="BZ111">
        <v>23.301280280859757</v>
      </c>
      <c r="CA111">
        <v>12.239909482409564</v>
      </c>
      <c r="CB111">
        <v>0.21511455354871944</v>
      </c>
      <c r="CC111">
        <v>0.27924824002852894</v>
      </c>
      <c r="CD111">
        <v>1.6963644844735695</v>
      </c>
      <c r="CE111">
        <v>1.5087764586676984</v>
      </c>
      <c r="CF111">
        <v>3.9066802965875688E-3</v>
      </c>
      <c r="CG111">
        <v>1.925276498656175E-3</v>
      </c>
      <c r="CH111">
        <v>3.9280916846868956E-3</v>
      </c>
      <c r="CI111">
        <v>3.2150241720972708E-3</v>
      </c>
      <c r="CJ111">
        <v>3.3271593682017348E-3</v>
      </c>
      <c r="CK111">
        <v>1.623901348018324E-2</v>
      </c>
      <c r="CL111">
        <v>1.945232183797899E-2</v>
      </c>
      <c r="CM111">
        <v>6.6824808233633352E-3</v>
      </c>
      <c r="CN111">
        <v>3.5333084628368462E-2</v>
      </c>
      <c r="CO111">
        <v>2.9094612477638857E-3</v>
      </c>
      <c r="CP111">
        <v>1.6039077166417788E-2</v>
      </c>
      <c r="CQ111">
        <v>3.1019915129561963E-3</v>
      </c>
      <c r="CR111">
        <v>3.3614792068550501E-3</v>
      </c>
      <c r="CS111">
        <v>3.7826688041775257E-3</v>
      </c>
      <c r="CT111">
        <v>2.1567610595858329E-2</v>
      </c>
      <c r="CU111">
        <v>5.0615193253722764E-3</v>
      </c>
      <c r="CV111">
        <v>2.0424624189745715E-2</v>
      </c>
      <c r="CW111">
        <v>1.7296248109144985E-2</v>
      </c>
      <c r="CX111">
        <v>1.7481432495159055E-3</v>
      </c>
      <c r="CY111">
        <v>5.2428601616387877E-3</v>
      </c>
    </row>
    <row r="112" spans="1:103" x14ac:dyDescent="0.25">
      <c r="A112" s="37" t="s">
        <v>510</v>
      </c>
      <c r="B112">
        <v>1279.6059640505421</v>
      </c>
      <c r="C112">
        <v>218.57963195993165</v>
      </c>
      <c r="D112" t="s">
        <v>511</v>
      </c>
      <c r="E112" t="s">
        <v>512</v>
      </c>
      <c r="F112">
        <v>165.6751443097551</v>
      </c>
      <c r="G112">
        <v>252339.28841883779</v>
      </c>
      <c r="H112">
        <v>107.63475535857347</v>
      </c>
      <c r="I112">
        <v>252.15166321633006</v>
      </c>
      <c r="J112">
        <v>400299.7146932953</v>
      </c>
      <c r="K112">
        <v>402849.42718275258</v>
      </c>
      <c r="L112">
        <v>11.073966763628933</v>
      </c>
      <c r="M112">
        <v>108.21682216041748</v>
      </c>
      <c r="N112">
        <v>216.58355705638314</v>
      </c>
      <c r="O112">
        <v>7910.8097912051353</v>
      </c>
      <c r="P112">
        <v>125.29848610200351</v>
      </c>
      <c r="Q112">
        <v>1.199996140073446</v>
      </c>
      <c r="R112">
        <v>769.94260272713461</v>
      </c>
      <c r="S112">
        <v>2242.053792578713</v>
      </c>
      <c r="T112">
        <v>296.42070544316317</v>
      </c>
      <c r="U112">
        <v>1298.1366417110048</v>
      </c>
      <c r="V112">
        <v>193.65760497126445</v>
      </c>
      <c r="W112">
        <v>46.677204444481411</v>
      </c>
      <c r="X112">
        <v>116.92783296436725</v>
      </c>
      <c r="Y112">
        <v>10.255650999129482</v>
      </c>
      <c r="Z112">
        <v>39.804344766561464</v>
      </c>
      <c r="AA112">
        <v>4.7945778364924667</v>
      </c>
      <c r="AB112">
        <v>9.631845331278079</v>
      </c>
      <c r="AC112">
        <v>0.80544742660935631</v>
      </c>
      <c r="AD112">
        <v>3.7448523487264818</v>
      </c>
      <c r="AE112">
        <v>0.35876044834817244</v>
      </c>
      <c r="AF112" t="s">
        <v>513</v>
      </c>
      <c r="AG112">
        <v>1.6083279869248186</v>
      </c>
      <c r="AH112">
        <v>4.007465646629055</v>
      </c>
      <c r="AI112">
        <v>0.85745639322033418</v>
      </c>
      <c r="AJ112" s="29">
        <v>10.633524325745464</v>
      </c>
      <c r="AK112" s="30">
        <v>1.1891709980038252</v>
      </c>
      <c r="AL112" s="30" t="s">
        <v>516</v>
      </c>
      <c r="AM112" s="30" t="s">
        <v>517</v>
      </c>
      <c r="AN112" s="30">
        <v>25.278047303005415</v>
      </c>
      <c r="AO112" s="30">
        <v>3059.8767254452096</v>
      </c>
      <c r="AP112" s="30">
        <v>18.860233473625172</v>
      </c>
      <c r="AQ112" s="30">
        <v>29.695910839208675</v>
      </c>
      <c r="AR112" s="30">
        <v>4000.7375886910586</v>
      </c>
      <c r="AS112" s="30">
        <v>3500.6028086549827</v>
      </c>
      <c r="AT112" s="30">
        <v>0.35493561883241603</v>
      </c>
      <c r="AU112" s="30">
        <v>1.2678519046547989</v>
      </c>
      <c r="AV112" s="30">
        <v>2.5159332181897676</v>
      </c>
      <c r="AW112" s="30">
        <v>109.13847917883474</v>
      </c>
      <c r="AX112" s="30">
        <v>1.9951290053560859</v>
      </c>
      <c r="AY112" s="30">
        <v>8.2018767289330514E-3</v>
      </c>
      <c r="AZ112" s="30">
        <v>12.535262516108846</v>
      </c>
      <c r="BA112" s="30">
        <v>35.246627250524853</v>
      </c>
      <c r="BB112" s="30">
        <v>3.7058012653893608</v>
      </c>
      <c r="BC112" s="30">
        <v>18.520770858218341</v>
      </c>
      <c r="BD112" s="30">
        <v>3.5441674236916669</v>
      </c>
      <c r="BE112" s="30">
        <v>0.92313496738816037</v>
      </c>
      <c r="BF112" s="30">
        <v>2.5216466423005732</v>
      </c>
      <c r="BG112" s="30">
        <v>0.1980686615974698</v>
      </c>
      <c r="BH112" s="30">
        <v>0.67126929863044271</v>
      </c>
      <c r="BI112" s="30">
        <v>8.7900818962890342E-2</v>
      </c>
      <c r="BJ112" s="30">
        <v>0.18216008952031934</v>
      </c>
      <c r="BK112" s="30">
        <v>2.2984513719683183E-2</v>
      </c>
      <c r="BL112" s="30">
        <v>0.10876150647103587</v>
      </c>
      <c r="BM112" s="30">
        <v>1.4082353442210845E-2</v>
      </c>
      <c r="BN112" s="30" t="s">
        <v>518</v>
      </c>
      <c r="BO112" s="30">
        <v>4.7127543627191182E-2</v>
      </c>
      <c r="BP112" s="30">
        <v>4.2558547079800904E-2</v>
      </c>
      <c r="BQ112" s="31">
        <v>1.4606095339170138E-2</v>
      </c>
      <c r="BR112">
        <v>0.28947087290571705</v>
      </c>
      <c r="BS112">
        <v>9.2567114235023382E-3</v>
      </c>
      <c r="BT112">
        <v>9.5372889773991207E-2</v>
      </c>
      <c r="BU112">
        <v>32.499455291248346</v>
      </c>
      <c r="BV112">
        <v>52.364432462778367</v>
      </c>
      <c r="BW112">
        <v>4.1523903327859992</v>
      </c>
      <c r="BX112">
        <v>39.100872197523628</v>
      </c>
      <c r="BY112">
        <v>56.742526957371716</v>
      </c>
      <c r="BZ112">
        <v>23.480062937073026</v>
      </c>
      <c r="CA112">
        <v>11.813337100158236</v>
      </c>
      <c r="CB112">
        <v>0.23828967752363556</v>
      </c>
      <c r="CC112">
        <v>0.26838144550297582</v>
      </c>
      <c r="CD112">
        <v>1.641460044849695</v>
      </c>
      <c r="CE112">
        <v>1.4571175110857222</v>
      </c>
      <c r="CF112">
        <v>8.6946856728866296E-4</v>
      </c>
      <c r="CG112">
        <v>1.8128759538562681E-3</v>
      </c>
      <c r="CH112">
        <v>3.7763090705294081E-3</v>
      </c>
      <c r="CI112">
        <v>9.8964796521626482E-3</v>
      </c>
      <c r="CJ112">
        <v>6.3442259146955079E-3</v>
      </c>
      <c r="CK112">
        <v>1.9825812716030931E-2</v>
      </c>
      <c r="CL112">
        <v>2.3748598721897166E-2</v>
      </c>
      <c r="CM112">
        <v>8.3710073804531653E-3</v>
      </c>
      <c r="CN112">
        <v>6.4362077800253241E-3</v>
      </c>
      <c r="CO112">
        <v>5.0611430998474313E-3</v>
      </c>
      <c r="CP112">
        <v>1.2123740790667732E-2</v>
      </c>
      <c r="CQ112">
        <v>1.0198990148585568E-3</v>
      </c>
      <c r="CR112">
        <v>1.532082650330361E-2</v>
      </c>
      <c r="CS112">
        <v>4.7390280672036014E-3</v>
      </c>
      <c r="CT112">
        <v>1.7836388828813648E-2</v>
      </c>
      <c r="CU112">
        <v>4.1858838291410636E-3</v>
      </c>
      <c r="CV112">
        <v>1.5105519617195437E-2</v>
      </c>
      <c r="CW112">
        <v>1.4159472116853932E-2</v>
      </c>
      <c r="CX112">
        <v>8.7162966005350125E-3</v>
      </c>
      <c r="CY112">
        <v>7.457055300002278E-3</v>
      </c>
    </row>
    <row r="113" spans="1:103" x14ac:dyDescent="0.25">
      <c r="A113" s="37" t="s">
        <v>515</v>
      </c>
      <c r="B113">
        <v>1222.68838619641</v>
      </c>
      <c r="C113">
        <v>101.77706844436359</v>
      </c>
      <c r="D113" t="s">
        <v>516</v>
      </c>
      <c r="E113" t="s">
        <v>517</v>
      </c>
      <c r="F113">
        <v>99.647263020378318</v>
      </c>
      <c r="G113">
        <v>233766.61577371627</v>
      </c>
      <c r="H113">
        <v>129.29844288880378</v>
      </c>
      <c r="I113">
        <v>267.71748175326678</v>
      </c>
      <c r="J113">
        <v>391080.17118402285</v>
      </c>
      <c r="K113">
        <v>391080.13823135378</v>
      </c>
      <c r="L113">
        <v>10.178583070486997</v>
      </c>
      <c r="M113">
        <v>87.529142653626991</v>
      </c>
      <c r="N113">
        <v>90.091044722801797</v>
      </c>
      <c r="O113">
        <v>7431.3637290717825</v>
      </c>
      <c r="P113">
        <v>142.25312085458251</v>
      </c>
      <c r="Q113">
        <v>8.3620074047974322E-2</v>
      </c>
      <c r="R113">
        <v>1128.7536789893995</v>
      </c>
      <c r="S113">
        <v>3210.7731518223968</v>
      </c>
      <c r="T113">
        <v>414.63506981776476</v>
      </c>
      <c r="U113">
        <v>1881.828297768247</v>
      </c>
      <c r="V113">
        <v>275.31886320228114</v>
      </c>
      <c r="W113">
        <v>65.469336582055178</v>
      </c>
      <c r="X113">
        <v>161.65016722412875</v>
      </c>
      <c r="Y113">
        <v>13.720845775368145</v>
      </c>
      <c r="Z113">
        <v>51.879284714537285</v>
      </c>
      <c r="AA113">
        <v>6.3763097746701582</v>
      </c>
      <c r="AB113">
        <v>11.961140356529116</v>
      </c>
      <c r="AC113">
        <v>0.93204697359487831</v>
      </c>
      <c r="AD113">
        <v>4.0509894047980524</v>
      </c>
      <c r="AE113">
        <v>0.40677275482444147</v>
      </c>
      <c r="AF113" t="s">
        <v>518</v>
      </c>
      <c r="AG113">
        <v>1.1333312647786038</v>
      </c>
      <c r="AH113">
        <v>1.7370432110736109</v>
      </c>
      <c r="AI113">
        <v>0.23421620359376838</v>
      </c>
      <c r="AJ113" s="29">
        <v>16.513528736505702</v>
      </c>
      <c r="AK113" s="30">
        <v>4.8990688593514031</v>
      </c>
      <c r="AL113" s="30" t="s">
        <v>521</v>
      </c>
      <c r="AM113" s="30" t="s">
        <v>522</v>
      </c>
      <c r="AN113" s="30">
        <v>26.053153600321963</v>
      </c>
      <c r="AO113" s="30">
        <v>2423.5075991181584</v>
      </c>
      <c r="AP113" s="30">
        <v>19.530760513178699</v>
      </c>
      <c r="AQ113" s="30">
        <v>29.124507217171725</v>
      </c>
      <c r="AR113" s="30">
        <v>4495.4411831938251</v>
      </c>
      <c r="AS113" s="30">
        <v>4720.0439558345797</v>
      </c>
      <c r="AT113" s="30">
        <v>0.36892651662406706</v>
      </c>
      <c r="AU113" s="30">
        <v>1.7931426106545223</v>
      </c>
      <c r="AV113" s="30">
        <v>4.1202348618011904</v>
      </c>
      <c r="AW113" s="30">
        <v>63.325096376975154</v>
      </c>
      <c r="AX113" s="30">
        <v>0.73998300964920127</v>
      </c>
      <c r="AY113" s="30">
        <v>5.0174844993788617E-2</v>
      </c>
      <c r="AZ113" s="30">
        <v>5.4290460285666038</v>
      </c>
      <c r="BA113" s="30">
        <v>19.22536039448757</v>
      </c>
      <c r="BB113" s="30">
        <v>2.5155544094098654</v>
      </c>
      <c r="BC113" s="30">
        <v>11.477823258351872</v>
      </c>
      <c r="BD113" s="30">
        <v>1.6806113052862708</v>
      </c>
      <c r="BE113" s="30">
        <v>0.38229521459913041</v>
      </c>
      <c r="BF113" s="30">
        <v>0.95886864968615604</v>
      </c>
      <c r="BG113" s="30">
        <v>7.5141454745851419E-2</v>
      </c>
      <c r="BH113" s="30">
        <v>0.31658366437289015</v>
      </c>
      <c r="BI113" s="30">
        <v>5.4137018308336352E-2</v>
      </c>
      <c r="BJ113" s="30">
        <v>0.11586140796519094</v>
      </c>
      <c r="BK113" s="30">
        <v>1.732451615154287E-2</v>
      </c>
      <c r="BL113" s="30">
        <v>7.2800273301765694E-2</v>
      </c>
      <c r="BM113" s="30">
        <v>9.6134845968782728E-3</v>
      </c>
      <c r="BN113" s="30" t="s">
        <v>523</v>
      </c>
      <c r="BO113" s="30">
        <v>4.5753440806481582E-2</v>
      </c>
      <c r="BP113" s="30">
        <v>4.5204360231458109E-2</v>
      </c>
      <c r="BQ113" s="31">
        <v>2.5592280584775043E-2</v>
      </c>
      <c r="BR113">
        <v>0.28347550640525127</v>
      </c>
      <c r="BS113">
        <v>7.6524867219254092E-3</v>
      </c>
      <c r="BT113">
        <v>9.3664408234984661E-2</v>
      </c>
      <c r="BU113">
        <v>31.129718177514871</v>
      </c>
      <c r="BV113">
        <v>50.196026962133935</v>
      </c>
      <c r="BW113">
        <v>4.0013883395212062</v>
      </c>
      <c r="BX113">
        <v>37.842218366516441</v>
      </c>
      <c r="BY113">
        <v>54.781759816569917</v>
      </c>
      <c r="BZ113">
        <v>22.837931572918993</v>
      </c>
      <c r="CA113">
        <v>11.382205751334515</v>
      </c>
      <c r="CB113">
        <v>0.2009415498746413</v>
      </c>
      <c r="CC113">
        <v>0.25672768168246263</v>
      </c>
      <c r="CD113">
        <v>1.5737409370100788</v>
      </c>
      <c r="CE113">
        <v>1.3871249403377974</v>
      </c>
      <c r="CF113">
        <v>3.1060695718825478E-3</v>
      </c>
      <c r="CG113">
        <v>1.7142148679591283E-3</v>
      </c>
      <c r="CH113">
        <v>2.8505031143967524E-3</v>
      </c>
      <c r="CI113">
        <v>9.9974885059020968E-3</v>
      </c>
      <c r="CJ113">
        <v>3.5874966994099535E-3</v>
      </c>
      <c r="CK113">
        <v>1.4969905163387226E-2</v>
      </c>
      <c r="CL113">
        <v>3.2619257026423654E-2</v>
      </c>
      <c r="CM113">
        <v>1.6368800714483508E-3</v>
      </c>
      <c r="CN113">
        <v>3.0009368071414067E-2</v>
      </c>
      <c r="CO113">
        <v>3.4192393305061057E-3</v>
      </c>
      <c r="CP113">
        <v>1.4846960158159814E-2</v>
      </c>
      <c r="CQ113">
        <v>4.2484187855685125E-3</v>
      </c>
      <c r="CR113">
        <v>2.9963493944142675E-3</v>
      </c>
      <c r="CS113">
        <v>4.0802092564922949E-3</v>
      </c>
      <c r="CT113">
        <v>1.7168938977100274E-2</v>
      </c>
      <c r="CU113">
        <v>3.1614896289933626E-3</v>
      </c>
      <c r="CV113">
        <v>1.6941643380972225E-2</v>
      </c>
      <c r="CW113">
        <v>1.716812836642451E-2</v>
      </c>
      <c r="CX113">
        <v>6.8648157779062913E-3</v>
      </c>
      <c r="CY113">
        <v>8.8055566237309688E-3</v>
      </c>
    </row>
    <row r="114" spans="1:103" x14ac:dyDescent="0.25">
      <c r="A114" s="37" t="s">
        <v>520</v>
      </c>
      <c r="B114">
        <v>1201.3954513383364</v>
      </c>
      <c r="C114">
        <v>343.77054763471961</v>
      </c>
      <c r="D114" t="s">
        <v>521</v>
      </c>
      <c r="E114" t="s">
        <v>522</v>
      </c>
      <c r="F114">
        <v>120.37438941052697</v>
      </c>
      <c r="G114">
        <v>220435.43890856343</v>
      </c>
      <c r="H114">
        <v>89.435670398540552</v>
      </c>
      <c r="I114">
        <v>337.52082930789055</v>
      </c>
      <c r="J114">
        <v>389150.49928673328</v>
      </c>
      <c r="K114">
        <v>379283.31868376822</v>
      </c>
      <c r="L114">
        <v>10.312328265681382</v>
      </c>
      <c r="M114">
        <v>127.57978857901774</v>
      </c>
      <c r="N114">
        <v>257.48083045306197</v>
      </c>
      <c r="O114">
        <v>6522.2295754869319</v>
      </c>
      <c r="P114">
        <v>78.300377668951299</v>
      </c>
      <c r="Q114">
        <v>1.0551645938103416</v>
      </c>
      <c r="R114">
        <v>515.83402909777385</v>
      </c>
      <c r="S114">
        <v>1558.0371497439105</v>
      </c>
      <c r="T114">
        <v>198.5737702111326</v>
      </c>
      <c r="U114">
        <v>855.80042101507831</v>
      </c>
      <c r="V114">
        <v>124.52265248105957</v>
      </c>
      <c r="W114">
        <v>29.756190120481261</v>
      </c>
      <c r="X114">
        <v>77.486946420474709</v>
      </c>
      <c r="Y114">
        <v>6.9510881548404981</v>
      </c>
      <c r="Z114">
        <v>28.70741058172797</v>
      </c>
      <c r="AA114">
        <v>3.5612744564296128</v>
      </c>
      <c r="AB114">
        <v>6.6010404195605723</v>
      </c>
      <c r="AC114">
        <v>0.54361385999636758</v>
      </c>
      <c r="AD114">
        <v>2.3219866480261602</v>
      </c>
      <c r="AE114">
        <v>0.22897083985052702</v>
      </c>
      <c r="AF114" t="s">
        <v>523</v>
      </c>
      <c r="AG114">
        <v>1.4022395279744369</v>
      </c>
      <c r="AH114">
        <v>2.5963060452718283</v>
      </c>
      <c r="AI114">
        <v>0.60019636922177388</v>
      </c>
      <c r="AJ114" s="29">
        <v>31.711301979427901</v>
      </c>
      <c r="AK114" s="30">
        <v>2.221094508401932</v>
      </c>
      <c r="AL114" s="30" t="s">
        <v>526</v>
      </c>
      <c r="AM114" s="30" t="s">
        <v>527</v>
      </c>
      <c r="AN114" s="30">
        <v>116.26693283995255</v>
      </c>
      <c r="AO114" s="30">
        <v>4001.1859598887941</v>
      </c>
      <c r="AP114" s="30" t="s">
        <v>528</v>
      </c>
      <c r="AQ114" s="30">
        <v>126.51017349417707</v>
      </c>
      <c r="AR114" s="30">
        <v>7489.648321622939</v>
      </c>
      <c r="AS114" s="30">
        <v>6895.6433053916635</v>
      </c>
      <c r="AT114" s="30">
        <v>0.76865674842711096</v>
      </c>
      <c r="AU114" s="30">
        <v>1.9712268529799908</v>
      </c>
      <c r="AV114" s="30">
        <v>8.1151272592489097</v>
      </c>
      <c r="AW114" s="30">
        <v>117.2230112902262</v>
      </c>
      <c r="AX114" s="30">
        <v>3.8456714281087732</v>
      </c>
      <c r="AY114" s="30">
        <v>4.2169970514323557E-2</v>
      </c>
      <c r="AZ114" s="30">
        <v>30.395002037564982</v>
      </c>
      <c r="BA114" s="30">
        <v>89.790403842819899</v>
      </c>
      <c r="BB114" s="30">
        <v>11.505861074884248</v>
      </c>
      <c r="BC114" s="30">
        <v>49.881969574828709</v>
      </c>
      <c r="BD114" s="30">
        <v>6.992301807852594</v>
      </c>
      <c r="BE114" s="30">
        <v>1.540668943606007</v>
      </c>
      <c r="BF114" s="30">
        <v>4.3377932034478688</v>
      </c>
      <c r="BG114" s="30">
        <v>0.40327259125102261</v>
      </c>
      <c r="BH114" s="30">
        <v>1.6701533862301363</v>
      </c>
      <c r="BI114" s="30">
        <v>0.20754937374855295</v>
      </c>
      <c r="BJ114" s="30">
        <v>0.37912623216392638</v>
      </c>
      <c r="BK114" s="30">
        <v>4.6795404582140564E-2</v>
      </c>
      <c r="BL114" s="30">
        <v>0.20636929415620306</v>
      </c>
      <c r="BM114" s="30">
        <v>3.3198156627094508E-2</v>
      </c>
      <c r="BN114" s="30">
        <v>1.2399857156966758E-2</v>
      </c>
      <c r="BO114" s="30">
        <v>0.12017989296920731</v>
      </c>
      <c r="BP114" s="30">
        <v>9.9833413953355862E-2</v>
      </c>
      <c r="BQ114" s="31">
        <v>6.9936551613796596E-2</v>
      </c>
      <c r="BR114">
        <v>1.4290234737241458</v>
      </c>
      <c r="BS114">
        <v>4.4797868152872206E-2</v>
      </c>
      <c r="BT114">
        <v>0.47832871563898083</v>
      </c>
      <c r="BU114">
        <v>157.4200305448241</v>
      </c>
      <c r="BV114">
        <v>253.94190393021339</v>
      </c>
      <c r="BW114">
        <v>20.320536023715817</v>
      </c>
      <c r="BX114">
        <v>189.81765209469211</v>
      </c>
      <c r="BY114">
        <v>277.34001489769247</v>
      </c>
      <c r="BZ114">
        <v>107.64971718113398</v>
      </c>
      <c r="CA114">
        <v>57.030716754015913</v>
      </c>
      <c r="CB114">
        <v>0.86334895536455736</v>
      </c>
      <c r="CC114">
        <v>1.311400496786056</v>
      </c>
      <c r="CD114">
        <v>7.940124765129327</v>
      </c>
      <c r="CE114">
        <v>7.1176563268072099</v>
      </c>
      <c r="CF114">
        <v>1.2258633557024223E-2</v>
      </c>
      <c r="CG114">
        <v>8.7164652068390646E-3</v>
      </c>
      <c r="CH114">
        <v>1.825406596227731E-2</v>
      </c>
      <c r="CI114">
        <v>2.7052351379722263E-2</v>
      </c>
      <c r="CJ114">
        <v>2.0166400818882886E-2</v>
      </c>
      <c r="CK114">
        <v>9.5893962940102287E-2</v>
      </c>
      <c r="CL114">
        <v>0.114864388863729</v>
      </c>
      <c r="CM114">
        <v>3.1084186795598885E-2</v>
      </c>
      <c r="CN114">
        <v>0.13464390880755894</v>
      </c>
      <c r="CO114">
        <v>1.7188530553255834E-2</v>
      </c>
      <c r="CP114">
        <v>5.8633676596564877E-2</v>
      </c>
      <c r="CQ114">
        <v>2.3887429383270691E-2</v>
      </c>
      <c r="CR114">
        <v>6.6273467630987223E-2</v>
      </c>
      <c r="CS114">
        <v>1.7603018532937015E-2</v>
      </c>
      <c r="CT114">
        <v>0.1005194551851598</v>
      </c>
      <c r="CU114">
        <v>2.3590331139474924E-2</v>
      </c>
      <c r="CV114">
        <v>1.9579870297310592E-2</v>
      </c>
      <c r="CW114">
        <v>6.1297867407648081E-2</v>
      </c>
      <c r="CX114">
        <v>3.4503576135430758E-2</v>
      </c>
      <c r="CY114">
        <v>4.423996158381964E-2</v>
      </c>
    </row>
    <row r="115" spans="1:103" x14ac:dyDescent="0.25">
      <c r="A115" s="37" t="s">
        <v>525</v>
      </c>
      <c r="B115">
        <v>1507.1276280029015</v>
      </c>
      <c r="C115">
        <v>263.4412128105194</v>
      </c>
      <c r="D115" t="s">
        <v>526</v>
      </c>
      <c r="E115" t="s">
        <v>527</v>
      </c>
      <c r="F115">
        <v>265.7976259224119</v>
      </c>
      <c r="G115">
        <v>215986.54934615354</v>
      </c>
      <c r="H115" t="s">
        <v>528</v>
      </c>
      <c r="I115">
        <v>449.60676284870203</v>
      </c>
      <c r="J115">
        <v>385505.56348074181</v>
      </c>
      <c r="K115">
        <v>373695.37746531243</v>
      </c>
      <c r="L115">
        <v>9.8243102354570322</v>
      </c>
      <c r="M115">
        <v>112.60702843986742</v>
      </c>
      <c r="N115">
        <v>233.13650994714774</v>
      </c>
      <c r="O115">
        <v>6245.8943768915678</v>
      </c>
      <c r="P115">
        <v>119.36005166853128</v>
      </c>
      <c r="Q115">
        <v>0.57573989551397742</v>
      </c>
      <c r="R115">
        <v>842.96723145229396</v>
      </c>
      <c r="S115">
        <v>2411.6687535930741</v>
      </c>
      <c r="T115">
        <v>319.00893801644838</v>
      </c>
      <c r="U115">
        <v>1370.9251728886227</v>
      </c>
      <c r="V115">
        <v>197.00176951344611</v>
      </c>
      <c r="W115">
        <v>46.251196723965137</v>
      </c>
      <c r="X115">
        <v>119.46701595042283</v>
      </c>
      <c r="Y115">
        <v>10.60969563264724</v>
      </c>
      <c r="Z115">
        <v>42.307578100793243</v>
      </c>
      <c r="AA115">
        <v>5.1523865951131258</v>
      </c>
      <c r="AB115">
        <v>9.2183001547154984</v>
      </c>
      <c r="AC115">
        <v>0.74071870348396618</v>
      </c>
      <c r="AD115">
        <v>3.3149870580047542</v>
      </c>
      <c r="AE115">
        <v>0.36945333374034012</v>
      </c>
      <c r="AF115">
        <v>2.1675133170454532E-2</v>
      </c>
      <c r="AG115">
        <v>1.7873527286833477</v>
      </c>
      <c r="AH115">
        <v>3.598287099537024</v>
      </c>
      <c r="AI115">
        <v>0.96998065593186666</v>
      </c>
      <c r="AJ115" s="29">
        <v>6.4906013713308433</v>
      </c>
      <c r="AK115" s="30">
        <v>2.0644840475448616</v>
      </c>
      <c r="AL115" s="30" t="s">
        <v>532</v>
      </c>
      <c r="AM115" s="30" t="s">
        <v>533</v>
      </c>
      <c r="AN115" s="30">
        <v>29.91067230131334</v>
      </c>
      <c r="AO115" s="30">
        <v>2330.0683038614652</v>
      </c>
      <c r="AP115" s="30">
        <v>16.975694718802433</v>
      </c>
      <c r="AQ115" s="30">
        <v>31.492274323556735</v>
      </c>
      <c r="AR115" s="30">
        <v>2632.6881817997446</v>
      </c>
      <c r="AS115" s="30">
        <v>2407.8466863393905</v>
      </c>
      <c r="AT115" s="30">
        <v>0.31133032823685586</v>
      </c>
      <c r="AU115" s="30">
        <v>1.3331161468633672</v>
      </c>
      <c r="AV115" s="30">
        <v>3.1258082658082125</v>
      </c>
      <c r="AW115" s="30">
        <v>79.140362174064052</v>
      </c>
      <c r="AX115" s="30">
        <v>0.91680793849576703</v>
      </c>
      <c r="AY115" s="30">
        <v>2.8419669240599098E-2</v>
      </c>
      <c r="AZ115" s="30">
        <v>5.7039878195645457</v>
      </c>
      <c r="BA115" s="30">
        <v>13.189307661844909</v>
      </c>
      <c r="BB115" s="30">
        <v>1.6470000047522251</v>
      </c>
      <c r="BC115" s="30">
        <v>8.6784327782203103</v>
      </c>
      <c r="BD115" s="30">
        <v>1.6090493443989045</v>
      </c>
      <c r="BE115" s="30">
        <v>0.44207252290205701</v>
      </c>
      <c r="BF115" s="30">
        <v>1.0110573967511791</v>
      </c>
      <c r="BG115" s="30">
        <v>8.8188289994102609E-2</v>
      </c>
      <c r="BH115" s="30">
        <v>0.36144017958277475</v>
      </c>
      <c r="BI115" s="30">
        <v>4.6639400406506715E-2</v>
      </c>
      <c r="BJ115" s="30">
        <v>0.1123502785891754</v>
      </c>
      <c r="BK115" s="30">
        <v>1.5838496681246969E-2</v>
      </c>
      <c r="BL115" s="30">
        <v>7.9995938440831943E-2</v>
      </c>
      <c r="BM115" s="30">
        <v>1.2378560725397988E-2</v>
      </c>
      <c r="BN115" s="30" t="s">
        <v>534</v>
      </c>
      <c r="BO115" s="30">
        <v>4.5672428489547168E-2</v>
      </c>
      <c r="BP115" s="30">
        <v>5.349916064463759E-2</v>
      </c>
      <c r="BQ115" s="31">
        <v>2.4158073095897674E-2</v>
      </c>
      <c r="BR115">
        <v>0.27317281265482746</v>
      </c>
      <c r="BS115">
        <v>8.8343820330675227E-3</v>
      </c>
      <c r="BT115">
        <v>9.3225714016824321E-2</v>
      </c>
      <c r="BU115">
        <v>30.878651020879975</v>
      </c>
      <c r="BV115">
        <v>49.816775475927606</v>
      </c>
      <c r="BW115">
        <v>3.9057993428353077</v>
      </c>
      <c r="BX115">
        <v>37.520028173300993</v>
      </c>
      <c r="BY115">
        <v>54.677513417228312</v>
      </c>
      <c r="BZ115">
        <v>21.816753194362473</v>
      </c>
      <c r="CA115">
        <v>11.16317471743484</v>
      </c>
      <c r="CB115">
        <v>0.20639677593455108</v>
      </c>
      <c r="CC115">
        <v>0.25653785077970098</v>
      </c>
      <c r="CD115">
        <v>1.5621789594001185</v>
      </c>
      <c r="CE115">
        <v>1.377013583719169</v>
      </c>
      <c r="CF115">
        <v>4.0085077978437465E-3</v>
      </c>
      <c r="CG115">
        <v>6.4095631382993061E-3</v>
      </c>
      <c r="CH115">
        <v>9.5684357740783799E-4</v>
      </c>
      <c r="CI115">
        <v>6.4848639524305472E-3</v>
      </c>
      <c r="CJ115">
        <v>3.0498469855442514E-3</v>
      </c>
      <c r="CK115">
        <v>1.4837603544261812E-2</v>
      </c>
      <c r="CL115">
        <v>2.9521921311214182E-2</v>
      </c>
      <c r="CM115">
        <v>7.9897253209516086E-3</v>
      </c>
      <c r="CN115">
        <v>2.9717326892751944E-2</v>
      </c>
      <c r="CO115">
        <v>3.9474882396358562E-3</v>
      </c>
      <c r="CP115">
        <v>1.1551586007091448E-2</v>
      </c>
      <c r="CQ115">
        <v>2.8368577729114466E-3</v>
      </c>
      <c r="CR115">
        <v>2.9850358148922492E-3</v>
      </c>
      <c r="CS115">
        <v>3.4704283621138448E-3</v>
      </c>
      <c r="CT115">
        <v>4.5278235257227347E-3</v>
      </c>
      <c r="CU115">
        <v>4.6528615905561859E-3</v>
      </c>
      <c r="CV115">
        <v>1.678561642824606E-2</v>
      </c>
      <c r="CW115">
        <v>8.150649002027277E-3</v>
      </c>
      <c r="CX115">
        <v>7.6209660700456315E-3</v>
      </c>
      <c r="CY115">
        <v>6.1239348593741319E-3</v>
      </c>
    </row>
    <row r="116" spans="1:103" x14ac:dyDescent="0.25">
      <c r="A116" s="37" t="s">
        <v>531</v>
      </c>
      <c r="B116">
        <v>1175.0071915026651</v>
      </c>
      <c r="C116">
        <v>280.35234282259626</v>
      </c>
      <c r="D116" t="s">
        <v>532</v>
      </c>
      <c r="E116" t="s">
        <v>533</v>
      </c>
      <c r="F116">
        <v>130.59047905299408</v>
      </c>
      <c r="G116">
        <v>228373.01639219592</v>
      </c>
      <c r="H116">
        <v>92.215812427130274</v>
      </c>
      <c r="I116">
        <v>260.89395922173838</v>
      </c>
      <c r="J116">
        <v>384433.52353780315</v>
      </c>
      <c r="K116">
        <v>384071.92210764013</v>
      </c>
      <c r="L116">
        <v>10.520396199872927</v>
      </c>
      <c r="M116">
        <v>117.51702402761107</v>
      </c>
      <c r="N116">
        <v>220.02873549908219</v>
      </c>
      <c r="O116">
        <v>6771.2607764631557</v>
      </c>
      <c r="P116">
        <v>84.066082021461114</v>
      </c>
      <c r="Q116">
        <v>0.89166944623222832</v>
      </c>
      <c r="R116">
        <v>582.20338338654722</v>
      </c>
      <c r="S116">
        <v>1711.3369719178402</v>
      </c>
      <c r="T116">
        <v>221.02669947223768</v>
      </c>
      <c r="U116">
        <v>962.22812862157718</v>
      </c>
      <c r="V116">
        <v>136.67785366137909</v>
      </c>
      <c r="W116">
        <v>32.768059129154558</v>
      </c>
      <c r="X116">
        <v>82.375732162857503</v>
      </c>
      <c r="Y116">
        <v>7.3061686020280368</v>
      </c>
      <c r="Z116">
        <v>28.984963843883644</v>
      </c>
      <c r="AA116">
        <v>3.6989790494947998</v>
      </c>
      <c r="AB116">
        <v>7.1524416724891653</v>
      </c>
      <c r="AC116">
        <v>0.61386318259312189</v>
      </c>
      <c r="AD116">
        <v>2.8371632928523112</v>
      </c>
      <c r="AE116">
        <v>0.27544491382692188</v>
      </c>
      <c r="AF116" t="s">
        <v>534</v>
      </c>
      <c r="AG116">
        <v>1.6277210074695199</v>
      </c>
      <c r="AH116">
        <v>3.3607285993659195</v>
      </c>
      <c r="AI116">
        <v>0.70081969465183225</v>
      </c>
      <c r="AJ116" s="29">
        <v>9.5485513604238506</v>
      </c>
      <c r="AK116" s="30">
        <v>1.1967997901153058</v>
      </c>
      <c r="AL116" s="30" t="s">
        <v>538</v>
      </c>
      <c r="AM116" s="30" t="s">
        <v>539</v>
      </c>
      <c r="AN116" s="30">
        <v>28.377175005052212</v>
      </c>
      <c r="AO116" s="30">
        <v>2387.6101637360762</v>
      </c>
      <c r="AP116" s="30">
        <v>16.611856574304667</v>
      </c>
      <c r="AQ116" s="30">
        <v>27.647531652319159</v>
      </c>
      <c r="AR116" s="30">
        <v>3856.7311913816993</v>
      </c>
      <c r="AS116" s="30">
        <v>4323.7307085435314</v>
      </c>
      <c r="AT116" s="30">
        <v>0.32485931070275648</v>
      </c>
      <c r="AU116" s="30">
        <v>0.92674419599787961</v>
      </c>
      <c r="AV116" s="30">
        <v>2.8818959753588982</v>
      </c>
      <c r="AW116" s="30">
        <v>59.947099620611439</v>
      </c>
      <c r="AX116" s="30">
        <v>0.69831805386802559</v>
      </c>
      <c r="AY116" s="30">
        <v>2.5597760687577568E-2</v>
      </c>
      <c r="AZ116" s="30">
        <v>5.5701609407428085</v>
      </c>
      <c r="BA116" s="30">
        <v>16.752698053250469</v>
      </c>
      <c r="BB116" s="30">
        <v>2.3001790058767271</v>
      </c>
      <c r="BC116" s="30">
        <v>9.8981776558870465</v>
      </c>
      <c r="BD116" s="30">
        <v>1.3996669986049171</v>
      </c>
      <c r="BE116" s="30">
        <v>0.34716765194399746</v>
      </c>
      <c r="BF116" s="30">
        <v>0.85562962617300453</v>
      </c>
      <c r="BG116" s="30">
        <v>8.0086631490380519E-2</v>
      </c>
      <c r="BH116" s="30">
        <v>0.30332020402581833</v>
      </c>
      <c r="BI116" s="30">
        <v>4.9042985121057349E-2</v>
      </c>
      <c r="BJ116" s="30">
        <v>0.10990690954703441</v>
      </c>
      <c r="BK116" s="30">
        <v>1.6582726810386805E-2</v>
      </c>
      <c r="BL116" s="30">
        <v>7.746797999450479E-2</v>
      </c>
      <c r="BM116" s="30">
        <v>1.092651845182128E-2</v>
      </c>
      <c r="BN116" s="30" t="s">
        <v>540</v>
      </c>
      <c r="BO116" s="30">
        <v>4.5652231014138157E-2</v>
      </c>
      <c r="BP116" s="30">
        <v>4.4230631062833647E-2</v>
      </c>
      <c r="BQ116" s="31">
        <v>1.9601602799614135E-2</v>
      </c>
      <c r="BR116">
        <v>0.2697936601843095</v>
      </c>
      <c r="BS116">
        <v>8.5043014897730751E-3</v>
      </c>
      <c r="BT116">
        <v>8.7198304988662476E-2</v>
      </c>
      <c r="BU116">
        <v>29.836892213323377</v>
      </c>
      <c r="BV116">
        <v>48.094169270868591</v>
      </c>
      <c r="BW116">
        <v>3.8445305869527493</v>
      </c>
      <c r="BX116">
        <v>36.139605955380901</v>
      </c>
      <c r="BY116">
        <v>52.729036759358507</v>
      </c>
      <c r="BZ116">
        <v>21.250084680307431</v>
      </c>
      <c r="CA116">
        <v>10.854329355482891</v>
      </c>
      <c r="CB116">
        <v>0.18569636242537454</v>
      </c>
      <c r="CC116">
        <v>0.24522788696588127</v>
      </c>
      <c r="CD116">
        <v>1.5107018697226955</v>
      </c>
      <c r="CE116">
        <v>1.3348932340544166</v>
      </c>
      <c r="CF116">
        <v>4.5428840950271785E-3</v>
      </c>
      <c r="CG116">
        <v>4.8503993375452244E-3</v>
      </c>
      <c r="CH116">
        <v>5.9937029165574012E-3</v>
      </c>
      <c r="CI116">
        <v>9.2925410655832191E-3</v>
      </c>
      <c r="CJ116">
        <v>5.5905120857621202E-3</v>
      </c>
      <c r="CK116">
        <v>1.8203761634163932E-2</v>
      </c>
      <c r="CL116">
        <v>2.5385237439402009E-2</v>
      </c>
      <c r="CM116">
        <v>1.5889901434081332E-3</v>
      </c>
      <c r="CN116">
        <v>2.1949158296192452E-2</v>
      </c>
      <c r="CO116">
        <v>4.2519582416198033E-3</v>
      </c>
      <c r="CP116">
        <v>1.8464690335801996E-2</v>
      </c>
      <c r="CQ116">
        <v>3.4810380449490333E-3</v>
      </c>
      <c r="CR116">
        <v>8.494651124538153E-3</v>
      </c>
      <c r="CS116">
        <v>4.3548388605068244E-3</v>
      </c>
      <c r="CT116">
        <v>2.1356750233495068E-2</v>
      </c>
      <c r="CU116">
        <v>3.8475493064726537E-3</v>
      </c>
      <c r="CV116">
        <v>1.3879408989814355E-2</v>
      </c>
      <c r="CW116">
        <v>1.0004294629628182E-2</v>
      </c>
      <c r="CX116">
        <v>5.6313453115936435E-3</v>
      </c>
      <c r="CY116">
        <v>6.8713871417939417E-3</v>
      </c>
    </row>
    <row r="117" spans="1:103" x14ac:dyDescent="0.25">
      <c r="A117" s="37" t="s">
        <v>537</v>
      </c>
      <c r="B117">
        <v>962.58346630605024</v>
      </c>
      <c r="C117">
        <v>203.51033110184255</v>
      </c>
      <c r="D117" t="s">
        <v>538</v>
      </c>
      <c r="E117" t="s">
        <v>539</v>
      </c>
      <c r="F117">
        <v>99.975029268627395</v>
      </c>
      <c r="G117">
        <v>227153.09366112133</v>
      </c>
      <c r="H117">
        <v>75.060320469934112</v>
      </c>
      <c r="I117">
        <v>264.17813386984665</v>
      </c>
      <c r="J117">
        <v>389650.78459343797</v>
      </c>
      <c r="K117">
        <v>379765.51167497912</v>
      </c>
      <c r="L117">
        <v>10.251754486796523</v>
      </c>
      <c r="M117">
        <v>95.159774043422416</v>
      </c>
      <c r="N117">
        <v>166.024862141586</v>
      </c>
      <c r="O117">
        <v>6530.4198023176414</v>
      </c>
      <c r="P117">
        <v>78.579800195880381</v>
      </c>
      <c r="Q117">
        <v>0.7467632315161381</v>
      </c>
      <c r="R117">
        <v>552.34393323401059</v>
      </c>
      <c r="S117">
        <v>1598.9821864505241</v>
      </c>
      <c r="T117">
        <v>200.76611832978944</v>
      </c>
      <c r="U117">
        <v>826.53506936887197</v>
      </c>
      <c r="V117">
        <v>120.05044818518387</v>
      </c>
      <c r="W117">
        <v>29.572430531830467</v>
      </c>
      <c r="X117">
        <v>75.184253625431182</v>
      </c>
      <c r="Y117">
        <v>6.9977988647491944</v>
      </c>
      <c r="Z117">
        <v>27.509133553039895</v>
      </c>
      <c r="AA117">
        <v>3.5130419260125709</v>
      </c>
      <c r="AB117">
        <v>6.4871824053948082</v>
      </c>
      <c r="AC117">
        <v>0.51332503077401548</v>
      </c>
      <c r="AD117">
        <v>2.4213022278741101</v>
      </c>
      <c r="AE117">
        <v>0.23995984441357504</v>
      </c>
      <c r="AF117" t="s">
        <v>540</v>
      </c>
      <c r="AG117">
        <v>1.35022769588681</v>
      </c>
      <c r="AH117">
        <v>2.5225381443995643</v>
      </c>
      <c r="AI117">
        <v>0.60962171387950315</v>
      </c>
      <c r="AJ117" s="29">
        <v>9.6921769119039993</v>
      </c>
      <c r="AK117" s="30">
        <v>2.0631973771945487</v>
      </c>
      <c r="AL117" s="30" t="s">
        <v>544</v>
      </c>
      <c r="AM117" s="30" t="s">
        <v>545</v>
      </c>
      <c r="AN117" s="30">
        <v>27.363632013092591</v>
      </c>
      <c r="AO117" s="30">
        <v>2268.3941706999726</v>
      </c>
      <c r="AP117" s="30">
        <v>18.063667058704247</v>
      </c>
      <c r="AQ117" s="30">
        <v>30.150381305233676</v>
      </c>
      <c r="AR117" s="30">
        <v>3694.5816115173689</v>
      </c>
      <c r="AS117" s="30">
        <v>3058.6866268641556</v>
      </c>
      <c r="AT117" s="30">
        <v>0.32326951359808037</v>
      </c>
      <c r="AU117" s="30">
        <v>1.2133320718752714</v>
      </c>
      <c r="AV117" s="30">
        <v>3.2440745605895454</v>
      </c>
      <c r="AW117" s="30">
        <v>89.635082754968067</v>
      </c>
      <c r="AX117" s="30">
        <v>0.89083282157828236</v>
      </c>
      <c r="AY117" s="30">
        <v>6.2817625315699607E-2</v>
      </c>
      <c r="AZ117" s="30">
        <v>7.5911080249263403</v>
      </c>
      <c r="BA117" s="30">
        <v>19.052126690628636</v>
      </c>
      <c r="BB117" s="30">
        <v>2.2574208062458223</v>
      </c>
      <c r="BC117" s="30">
        <v>11.309127665634403</v>
      </c>
      <c r="BD117" s="30">
        <v>1.7674437172445121</v>
      </c>
      <c r="BE117" s="30">
        <v>0.46672207954952671</v>
      </c>
      <c r="BF117" s="30">
        <v>1.006381952351902</v>
      </c>
      <c r="BG117" s="30">
        <v>9.6392353868062539E-2</v>
      </c>
      <c r="BH117" s="30">
        <v>0.41414129913682035</v>
      </c>
      <c r="BI117" s="30">
        <v>6.6052887655056028E-2</v>
      </c>
      <c r="BJ117" s="30">
        <v>0.11770426930333483</v>
      </c>
      <c r="BK117" s="30">
        <v>1.6579285039342053E-2</v>
      </c>
      <c r="BL117" s="30">
        <v>7.6685612401026629E-2</v>
      </c>
      <c r="BM117" s="30">
        <v>1.3703354409718177E-2</v>
      </c>
      <c r="BN117" s="30">
        <v>5.9814181163837877E-3</v>
      </c>
      <c r="BO117" s="30">
        <v>4.4502499815636136E-2</v>
      </c>
      <c r="BP117" s="30">
        <v>5.8560426461815113E-2</v>
      </c>
      <c r="BQ117" s="31">
        <v>2.6059017510414329E-2</v>
      </c>
      <c r="BR117">
        <v>0.27025150219878535</v>
      </c>
      <c r="BS117">
        <v>9.5911975392997655E-3</v>
      </c>
      <c r="BT117">
        <v>8.6264585117364373E-2</v>
      </c>
      <c r="BU117">
        <v>29.903562259112096</v>
      </c>
      <c r="BV117">
        <v>47.993112454323182</v>
      </c>
      <c r="BW117">
        <v>3.8342510737811963</v>
      </c>
      <c r="BX117">
        <v>35.905340791256201</v>
      </c>
      <c r="BY117">
        <v>52.746164593616207</v>
      </c>
      <c r="BZ117">
        <v>20.739898981903384</v>
      </c>
      <c r="CA117">
        <v>10.820103363896688</v>
      </c>
      <c r="CB117">
        <v>0.19495234902284134</v>
      </c>
      <c r="CC117">
        <v>0.24603172472395171</v>
      </c>
      <c r="CD117">
        <v>1.5143308869573679</v>
      </c>
      <c r="CE117">
        <v>1.3359509745071829</v>
      </c>
      <c r="CF117">
        <v>2.3410472248416047E-3</v>
      </c>
      <c r="CG117">
        <v>1.663343953354814E-3</v>
      </c>
      <c r="CH117">
        <v>4.5455458026132092E-3</v>
      </c>
      <c r="CI117">
        <v>8.7164012420819763E-3</v>
      </c>
      <c r="CJ117">
        <v>3.8563591369837175E-3</v>
      </c>
      <c r="CK117">
        <v>2.1355041672859173E-2</v>
      </c>
      <c r="CL117">
        <v>5.878825472277951E-3</v>
      </c>
      <c r="CM117">
        <v>5.944716028841621E-3</v>
      </c>
      <c r="CN117">
        <v>3.621055092922635E-2</v>
      </c>
      <c r="CO117">
        <v>3.8295077273937236E-3</v>
      </c>
      <c r="CP117">
        <v>1.4280206460302192E-2</v>
      </c>
      <c r="CQ117">
        <v>4.5709697892181685E-3</v>
      </c>
      <c r="CR117">
        <v>8.5530690110508494E-3</v>
      </c>
      <c r="CS117">
        <v>2.6455393447506869E-3</v>
      </c>
      <c r="CT117">
        <v>1.6517696535114677E-2</v>
      </c>
      <c r="CU117">
        <v>5.5262832210476705E-3</v>
      </c>
      <c r="CV117">
        <v>1.0983550311673305E-2</v>
      </c>
      <c r="CW117">
        <v>7.919504404383276E-3</v>
      </c>
      <c r="CX117">
        <v>8.0904572131837906E-3</v>
      </c>
      <c r="CY117">
        <v>5.9492647028018715E-3</v>
      </c>
    </row>
    <row r="118" spans="1:103" x14ac:dyDescent="0.25">
      <c r="A118" s="37" t="s">
        <v>543</v>
      </c>
      <c r="B118">
        <v>1120.1455619082064</v>
      </c>
      <c r="C118">
        <v>213.98609571005912</v>
      </c>
      <c r="D118" t="s">
        <v>544</v>
      </c>
      <c r="E118" t="s">
        <v>545</v>
      </c>
      <c r="F118">
        <v>114.25849867915638</v>
      </c>
      <c r="G118">
        <v>226067.27592114435</v>
      </c>
      <c r="H118">
        <v>125.21736679002073</v>
      </c>
      <c r="I118">
        <v>253.44945581222115</v>
      </c>
      <c r="J118">
        <v>385291.15549215407</v>
      </c>
      <c r="K118">
        <v>375648.03164242062</v>
      </c>
      <c r="L118">
        <v>10.612565967686892</v>
      </c>
      <c r="M118">
        <v>100.39460482413691</v>
      </c>
      <c r="N118">
        <v>186.18859262156028</v>
      </c>
      <c r="O118">
        <v>6999.5846457574471</v>
      </c>
      <c r="P118">
        <v>82.670017218605167</v>
      </c>
      <c r="Q118">
        <v>1.0613055092488588</v>
      </c>
      <c r="R118">
        <v>607.43294541455975</v>
      </c>
      <c r="S118">
        <v>1773.3008965289584</v>
      </c>
      <c r="T118">
        <v>222.96044257275355</v>
      </c>
      <c r="U118">
        <v>949.19769159444968</v>
      </c>
      <c r="V118">
        <v>136.40171778023509</v>
      </c>
      <c r="W118">
        <v>32.1527873327748</v>
      </c>
      <c r="X118">
        <v>81.864394698583553</v>
      </c>
      <c r="Y118">
        <v>7.1632433981208106</v>
      </c>
      <c r="Z118">
        <v>29.28075497821068</v>
      </c>
      <c r="AA118">
        <v>3.7938120943767455</v>
      </c>
      <c r="AB118">
        <v>7.0585104248947355</v>
      </c>
      <c r="AC118">
        <v>0.57446039082662614</v>
      </c>
      <c r="AD118">
        <v>2.6555559907455946</v>
      </c>
      <c r="AE118">
        <v>0.28836960812995732</v>
      </c>
      <c r="AF118">
        <v>1.3575509376982061E-2</v>
      </c>
      <c r="AG118">
        <v>1.6150952841642954</v>
      </c>
      <c r="AH118">
        <v>3.289935597508006</v>
      </c>
      <c r="AI118">
        <v>0.70553840876845908</v>
      </c>
      <c r="AJ118" s="29">
        <v>15.524985402797489</v>
      </c>
      <c r="AK118" s="30">
        <v>1.453411925988606</v>
      </c>
      <c r="AL118" s="30" t="s">
        <v>548</v>
      </c>
      <c r="AM118" s="30" t="s">
        <v>549</v>
      </c>
      <c r="AN118" s="30" t="s">
        <v>550</v>
      </c>
      <c r="AO118" s="30">
        <v>2918.1480385385912</v>
      </c>
      <c r="AP118" s="30">
        <v>43.434954071923912</v>
      </c>
      <c r="AQ118" s="30">
        <v>67.881122995950633</v>
      </c>
      <c r="AR118" s="30">
        <v>5382.7529733783922</v>
      </c>
      <c r="AS118" s="30">
        <v>5555.1482882111495</v>
      </c>
      <c r="AT118" s="30">
        <v>0.52551412378357232</v>
      </c>
      <c r="AU118" s="30">
        <v>1.0185669498690342</v>
      </c>
      <c r="AV118" s="30">
        <v>4.911502634707837</v>
      </c>
      <c r="AW118" s="30">
        <v>86.269535107965609</v>
      </c>
      <c r="AX118" s="30">
        <v>1.2818580077606478</v>
      </c>
      <c r="AY118" s="30">
        <v>1.870874426466617E-2</v>
      </c>
      <c r="AZ118" s="30">
        <v>10.359004713713324</v>
      </c>
      <c r="BA118" s="30">
        <v>30.166057137099145</v>
      </c>
      <c r="BB118" s="30">
        <v>4.3706152699605489</v>
      </c>
      <c r="BC118" s="30">
        <v>18.540454426096105</v>
      </c>
      <c r="BD118" s="30">
        <v>2.9120057954565604</v>
      </c>
      <c r="BE118" s="30">
        <v>0.57440199790274526</v>
      </c>
      <c r="BF118" s="30">
        <v>1.7219017257002756</v>
      </c>
      <c r="BG118" s="30">
        <v>0.16582364597618138</v>
      </c>
      <c r="BH118" s="30">
        <v>0.65263536192518079</v>
      </c>
      <c r="BI118" s="30">
        <v>0.10420382111203717</v>
      </c>
      <c r="BJ118" s="30">
        <v>0.20668196254575408</v>
      </c>
      <c r="BK118" s="30">
        <v>2.9328647500206282E-2</v>
      </c>
      <c r="BL118" s="30">
        <v>0.13416798695173052</v>
      </c>
      <c r="BM118" s="30">
        <v>1.9667588058875432E-2</v>
      </c>
      <c r="BN118" s="30" t="s">
        <v>551</v>
      </c>
      <c r="BO118" s="30">
        <v>6.3656686282493546E-2</v>
      </c>
      <c r="BP118" s="30">
        <v>0.10636495442563422</v>
      </c>
      <c r="BQ118" s="31">
        <v>3.197417144292819E-2</v>
      </c>
      <c r="BR118">
        <v>0.65366161180776161</v>
      </c>
      <c r="BS118">
        <v>2.05304000609654E-2</v>
      </c>
      <c r="BT118">
        <v>0.2109472222989808</v>
      </c>
      <c r="BU118">
        <v>72.695033448840732</v>
      </c>
      <c r="BV118">
        <v>117.09085534315629</v>
      </c>
      <c r="BW118">
        <v>9.2616085023300236</v>
      </c>
      <c r="BX118">
        <v>88.28752975784694</v>
      </c>
      <c r="BY118">
        <v>128.17357966231557</v>
      </c>
      <c r="BZ118">
        <v>51.484435277040291</v>
      </c>
      <c r="CA118">
        <v>26.397990962169843</v>
      </c>
      <c r="CB118">
        <v>0.43382861716108373</v>
      </c>
      <c r="CC118">
        <v>0.60442030548779813</v>
      </c>
      <c r="CD118">
        <v>3.6778536348898614</v>
      </c>
      <c r="CE118">
        <v>3.2550901021774781</v>
      </c>
      <c r="CF118">
        <v>5.6240741699189849E-3</v>
      </c>
      <c r="CG118">
        <v>1.4894316027684986E-2</v>
      </c>
      <c r="CH118">
        <v>1.3646004941248272E-2</v>
      </c>
      <c r="CI118">
        <v>2.5585382439247583E-2</v>
      </c>
      <c r="CJ118">
        <v>9.2290727216812335E-3</v>
      </c>
      <c r="CK118">
        <v>6.2526603863604077E-2</v>
      </c>
      <c r="CL118">
        <v>6.850851611904471E-2</v>
      </c>
      <c r="CM118">
        <v>1.8544058380406681E-2</v>
      </c>
      <c r="CN118">
        <v>5.30225336447799E-2</v>
      </c>
      <c r="CO118">
        <v>7.8871551866795276E-3</v>
      </c>
      <c r="CP118">
        <v>3.425338572025944E-2</v>
      </c>
      <c r="CQ118">
        <v>8.4126692616488894E-3</v>
      </c>
      <c r="CR118">
        <v>2.056452902837581E-2</v>
      </c>
      <c r="CS118">
        <v>9.3968375328996098E-3</v>
      </c>
      <c r="CT118">
        <v>3.1197788176023502E-2</v>
      </c>
      <c r="CU118">
        <v>7.321753223287944E-3</v>
      </c>
      <c r="CV118">
        <v>2.6407100265221733E-2</v>
      </c>
      <c r="CW118">
        <v>1.9050626830607785E-2</v>
      </c>
      <c r="CX118">
        <v>1.0723632543788549E-2</v>
      </c>
      <c r="CY118">
        <v>2.3312885235857141E-2</v>
      </c>
    </row>
    <row r="119" spans="1:103" x14ac:dyDescent="0.25">
      <c r="A119" s="37" t="s">
        <v>547</v>
      </c>
      <c r="B119">
        <v>1084.5894563676982</v>
      </c>
      <c r="C119">
        <v>84.879923950261215</v>
      </c>
      <c r="D119" t="s">
        <v>548</v>
      </c>
      <c r="E119" t="s">
        <v>549</v>
      </c>
      <c r="F119" t="s">
        <v>550</v>
      </c>
      <c r="G119">
        <v>235173.41439036018</v>
      </c>
      <c r="H119">
        <v>284.46324336460009</v>
      </c>
      <c r="I119">
        <v>346.32134626258062</v>
      </c>
      <c r="J119">
        <v>390294.00855920115</v>
      </c>
      <c r="K119">
        <v>377302.3110502825</v>
      </c>
      <c r="L119">
        <v>10.420618132218372</v>
      </c>
      <c r="M119">
        <v>71.152518566940387</v>
      </c>
      <c r="N119">
        <v>74.196487298819576</v>
      </c>
      <c r="O119">
        <v>6516.019379466059</v>
      </c>
      <c r="P119">
        <v>123.01476047324965</v>
      </c>
      <c r="Q119">
        <v>0.15171467196168473</v>
      </c>
      <c r="R119">
        <v>766.06246542067356</v>
      </c>
      <c r="S119">
        <v>2324.4509815118981</v>
      </c>
      <c r="T119">
        <v>301.46316740062014</v>
      </c>
      <c r="U119">
        <v>1314.3775173467525</v>
      </c>
      <c r="V119">
        <v>195.01929254074813</v>
      </c>
      <c r="W119">
        <v>47.036978235424122</v>
      </c>
      <c r="X119">
        <v>126.678329524804</v>
      </c>
      <c r="Y119">
        <v>10.999048224853059</v>
      </c>
      <c r="Z119">
        <v>43.737205091395374</v>
      </c>
      <c r="AA119">
        <v>5.3156957983949118</v>
      </c>
      <c r="AB119">
        <v>9.9610165314379788</v>
      </c>
      <c r="AC119">
        <v>0.78378719698373656</v>
      </c>
      <c r="AD119">
        <v>3.6129053535846318</v>
      </c>
      <c r="AE119">
        <v>0.32799297863437127</v>
      </c>
      <c r="AF119" t="s">
        <v>551</v>
      </c>
      <c r="AG119">
        <v>1.5628173031068695</v>
      </c>
      <c r="AH119">
        <v>4.0911473872940558</v>
      </c>
      <c r="AI119">
        <v>0.46732794598044053</v>
      </c>
      <c r="AJ119" s="29">
        <v>11.484503360712337</v>
      </c>
      <c r="AK119" s="30">
        <v>1.393086721150544</v>
      </c>
      <c r="AL119" s="30" t="s">
        <v>554</v>
      </c>
      <c r="AM119" s="30" t="s">
        <v>555</v>
      </c>
      <c r="AN119" s="30">
        <v>28.520925922045063</v>
      </c>
      <c r="AO119" s="30">
        <v>2581.8318978610773</v>
      </c>
      <c r="AP119" s="30">
        <v>22.643730562063691</v>
      </c>
      <c r="AQ119" s="30">
        <v>31.431740574796645</v>
      </c>
      <c r="AR119" s="30">
        <v>4247.3742451386415</v>
      </c>
      <c r="AS119" s="30">
        <v>4266.6071081749806</v>
      </c>
      <c r="AT119" s="30">
        <v>0.295086259598903</v>
      </c>
      <c r="AU119" s="30">
        <v>0.87100041578517962</v>
      </c>
      <c r="AV119" s="30">
        <v>2.9372362359741295</v>
      </c>
      <c r="AW119" s="30">
        <v>86.911720348386169</v>
      </c>
      <c r="AX119" s="30">
        <v>1.4441050030126337</v>
      </c>
      <c r="AY119" s="30">
        <v>2.3573963153889023E-2</v>
      </c>
      <c r="AZ119" s="30">
        <v>9.8008438834620346</v>
      </c>
      <c r="BA119" s="30">
        <v>24.077422433018047</v>
      </c>
      <c r="BB119" s="30">
        <v>3.0577847099304902</v>
      </c>
      <c r="BC119" s="30">
        <v>11.049242129773171</v>
      </c>
      <c r="BD119" s="30">
        <v>1.8875024285047235</v>
      </c>
      <c r="BE119" s="30">
        <v>0.48819794234117608</v>
      </c>
      <c r="BF119" s="30">
        <v>1.4441933756805199</v>
      </c>
      <c r="BG119" s="30">
        <v>0.13466175903874816</v>
      </c>
      <c r="BH119" s="30">
        <v>0.49548508280984022</v>
      </c>
      <c r="BI119" s="30">
        <v>7.3921080928627786E-2</v>
      </c>
      <c r="BJ119" s="30">
        <v>0.14118402471752017</v>
      </c>
      <c r="BK119" s="30">
        <v>2.0920750422930259E-2</v>
      </c>
      <c r="BL119" s="30">
        <v>8.7950845571093922E-2</v>
      </c>
      <c r="BM119" s="30">
        <v>1.368238597697239E-2</v>
      </c>
      <c r="BN119" s="30" t="s">
        <v>556</v>
      </c>
      <c r="BO119" s="30">
        <v>4.8457517010872857E-2</v>
      </c>
      <c r="BP119" s="30">
        <v>7.8236889716964381E-2</v>
      </c>
      <c r="BQ119" s="31">
        <v>2.5858758666100823E-2</v>
      </c>
      <c r="BR119">
        <v>0.30553364532730731</v>
      </c>
      <c r="BS119">
        <v>6.6551412387146139E-3</v>
      </c>
      <c r="BT119">
        <v>0.10190011343055871</v>
      </c>
      <c r="BU119">
        <v>34.492626225950275</v>
      </c>
      <c r="BV119">
        <v>55.489943564454251</v>
      </c>
      <c r="BW119">
        <v>4.3410106039070593</v>
      </c>
      <c r="BX119">
        <v>41.230858818775005</v>
      </c>
      <c r="BY119">
        <v>61.028168371725606</v>
      </c>
      <c r="BZ119">
        <v>23.153637015656482</v>
      </c>
      <c r="CA119">
        <v>12.344511974245993</v>
      </c>
      <c r="CB119">
        <v>0.19911741851188222</v>
      </c>
      <c r="CC119">
        <v>0.28472875154431415</v>
      </c>
      <c r="CD119">
        <v>1.748614371088461</v>
      </c>
      <c r="CE119">
        <v>1.5420152256214879</v>
      </c>
      <c r="CF119">
        <v>5.24979768454952E-3</v>
      </c>
      <c r="CG119">
        <v>8.3061761730599728E-3</v>
      </c>
      <c r="CH119">
        <v>3.1504787749720396E-3</v>
      </c>
      <c r="CI119">
        <v>3.2783727695318864E-3</v>
      </c>
      <c r="CJ119">
        <v>3.4013888919470201E-3</v>
      </c>
      <c r="CK119">
        <v>3.0015803683107713E-2</v>
      </c>
      <c r="CL119">
        <v>3.2876924680046736E-2</v>
      </c>
      <c r="CM119">
        <v>6.8349749744931873E-3</v>
      </c>
      <c r="CN119">
        <v>1.9989134189382338E-2</v>
      </c>
      <c r="CO119">
        <v>4.9243752578360615E-3</v>
      </c>
      <c r="CP119">
        <v>1.2916223951126724E-2</v>
      </c>
      <c r="CQ119">
        <v>1.0918072537531307E-3</v>
      </c>
      <c r="CR119">
        <v>1.7833044722186355E-2</v>
      </c>
      <c r="CS119">
        <v>5.5158177073704757E-3</v>
      </c>
      <c r="CT119">
        <v>1.4942510280281249E-2</v>
      </c>
      <c r="CU119">
        <v>4.4595082323830391E-3</v>
      </c>
      <c r="CV119">
        <v>1.6082063690134041E-2</v>
      </c>
      <c r="CW119">
        <v>1.351098591263435E-2</v>
      </c>
      <c r="CX119">
        <v>6.5343305746071783E-3</v>
      </c>
      <c r="CY119">
        <v>7.9783851494495371E-3</v>
      </c>
    </row>
    <row r="120" spans="1:103" x14ac:dyDescent="0.25">
      <c r="A120" s="37" t="s">
        <v>553</v>
      </c>
      <c r="B120">
        <v>1135.6981918879392</v>
      </c>
      <c r="C120">
        <v>163.18128391102996</v>
      </c>
      <c r="D120" t="s">
        <v>554</v>
      </c>
      <c r="E120" t="s">
        <v>555</v>
      </c>
      <c r="F120">
        <v>138.54258927706113</v>
      </c>
      <c r="G120">
        <v>230996.46721923735</v>
      </c>
      <c r="H120">
        <v>267.72795793360035</v>
      </c>
      <c r="I120">
        <v>275.75426384777609</v>
      </c>
      <c r="J120">
        <v>390222.53922967194</v>
      </c>
      <c r="K120">
        <v>392346.57817462494</v>
      </c>
      <c r="L120">
        <v>10.027532246308382</v>
      </c>
      <c r="M120">
        <v>92.021212072446829</v>
      </c>
      <c r="N120">
        <v>157.51574965911149</v>
      </c>
      <c r="O120">
        <v>7472.9382096540812</v>
      </c>
      <c r="P120">
        <v>110.51393132964911</v>
      </c>
      <c r="Q120">
        <v>0.61689788674984025</v>
      </c>
      <c r="R120">
        <v>762.21086025436318</v>
      </c>
      <c r="S120">
        <v>2127.7172639171022</v>
      </c>
      <c r="T120">
        <v>273.62979101868643</v>
      </c>
      <c r="U120">
        <v>1188.3341892599481</v>
      </c>
      <c r="V120">
        <v>173.67508080918546</v>
      </c>
      <c r="W120">
        <v>41.902879501413793</v>
      </c>
      <c r="X120">
        <v>106.01747608175725</v>
      </c>
      <c r="Y120">
        <v>9.3651453745699502</v>
      </c>
      <c r="Z120">
        <v>37.084793665443229</v>
      </c>
      <c r="AA120">
        <v>4.6889804630202434</v>
      </c>
      <c r="AB120">
        <v>8.7742182478679194</v>
      </c>
      <c r="AC120">
        <v>0.75881334572708026</v>
      </c>
      <c r="AD120">
        <v>3.3644874199908696</v>
      </c>
      <c r="AE120">
        <v>0.34236186402297358</v>
      </c>
      <c r="AF120" t="s">
        <v>556</v>
      </c>
      <c r="AG120">
        <v>1.3988065210983662</v>
      </c>
      <c r="AH120">
        <v>3.9506725444740658</v>
      </c>
      <c r="AI120">
        <v>0.69935509715741373</v>
      </c>
      <c r="AJ120" s="29">
        <v>14.500702162372807</v>
      </c>
      <c r="AK120" s="30">
        <v>2.9737729127458561</v>
      </c>
      <c r="AL120" s="30" t="s">
        <v>559</v>
      </c>
      <c r="AM120" s="30" t="s">
        <v>560</v>
      </c>
      <c r="AN120" s="30">
        <v>25.931620043184349</v>
      </c>
      <c r="AO120" s="30">
        <v>2485.3900790869397</v>
      </c>
      <c r="AP120" s="30">
        <v>16.50271870469242</v>
      </c>
      <c r="AQ120" s="30">
        <v>29.505248019015529</v>
      </c>
      <c r="AR120" s="30">
        <v>4452.8947735705515</v>
      </c>
      <c r="AS120" s="30">
        <v>4437.3311545070255</v>
      </c>
      <c r="AT120" s="30">
        <v>0.35004416592355742</v>
      </c>
      <c r="AU120" s="30">
        <v>1.1256992117163209</v>
      </c>
      <c r="AV120" s="30">
        <v>3.517172361617475</v>
      </c>
      <c r="AW120" s="30">
        <v>61.478762696265981</v>
      </c>
      <c r="AX120" s="30">
        <v>0.81630005339119316</v>
      </c>
      <c r="AY120" s="30">
        <v>3.0116551232724536E-2</v>
      </c>
      <c r="AZ120" s="30">
        <v>7.2182141826726758</v>
      </c>
      <c r="BA120" s="30">
        <v>21.789824358000573</v>
      </c>
      <c r="BB120" s="30">
        <v>3.004397337856608</v>
      </c>
      <c r="BC120" s="30">
        <v>11.444089685551404</v>
      </c>
      <c r="BD120" s="30">
        <v>1.5469294622377159</v>
      </c>
      <c r="BE120" s="30">
        <v>0.42307526050686917</v>
      </c>
      <c r="BF120" s="30">
        <v>1.0966246557655432</v>
      </c>
      <c r="BG120" s="30">
        <v>0.10003716265548317</v>
      </c>
      <c r="BH120" s="30">
        <v>0.38326957811174878</v>
      </c>
      <c r="BI120" s="30">
        <v>6.6328198965806648E-2</v>
      </c>
      <c r="BJ120" s="30">
        <v>0.13057615643812048</v>
      </c>
      <c r="BK120" s="30">
        <v>2.0779386351488707E-2</v>
      </c>
      <c r="BL120" s="30">
        <v>8.8180833676958184E-2</v>
      </c>
      <c r="BM120" s="30">
        <v>1.3299265713502685E-2</v>
      </c>
      <c r="BN120" s="30" t="s">
        <v>561</v>
      </c>
      <c r="BO120" s="30">
        <v>4.2772523648814099E-2</v>
      </c>
      <c r="BP120" s="30">
        <v>6.6006589592353476E-2</v>
      </c>
      <c r="BQ120" s="31">
        <v>3.2262270025197819E-2</v>
      </c>
      <c r="BR120">
        <v>0.2812803566477442</v>
      </c>
      <c r="BS120">
        <v>1.0028492535374292E-2</v>
      </c>
      <c r="BT120">
        <v>9.6277268429349736E-2</v>
      </c>
      <c r="BU120">
        <v>31.345100038054284</v>
      </c>
      <c r="BV120">
        <v>50.381662403652626</v>
      </c>
      <c r="BW120">
        <v>4.015083766476673</v>
      </c>
      <c r="BX120">
        <v>38.035165996827594</v>
      </c>
      <c r="BY120">
        <v>55.487460531595403</v>
      </c>
      <c r="BZ120">
        <v>21.470689688785377</v>
      </c>
      <c r="CA120">
        <v>11.285928130033014</v>
      </c>
      <c r="CB120">
        <v>0.21617939737710604</v>
      </c>
      <c r="CC120">
        <v>0.25778162957401218</v>
      </c>
      <c r="CD120">
        <v>1.5853964913143506</v>
      </c>
      <c r="CE120">
        <v>1.4046152365193312</v>
      </c>
      <c r="CF120">
        <v>2.4434812592577355E-3</v>
      </c>
      <c r="CG120">
        <v>7.5530691564445101E-3</v>
      </c>
      <c r="CH120">
        <v>5.1907855741036082E-3</v>
      </c>
      <c r="CI120">
        <v>9.1044467306298019E-3</v>
      </c>
      <c r="CJ120">
        <v>2.4292388738169058E-3</v>
      </c>
      <c r="CK120">
        <v>2.2318776938244175E-2</v>
      </c>
      <c r="CL120">
        <v>1.8032578004283463E-2</v>
      </c>
      <c r="CM120">
        <v>6.2142093312669766E-3</v>
      </c>
      <c r="CN120">
        <v>2.6912655889505799E-2</v>
      </c>
      <c r="CO120">
        <v>9.2119612300994532E-4</v>
      </c>
      <c r="CP120">
        <v>1.7392312572709165E-2</v>
      </c>
      <c r="CQ120">
        <v>2.8816727458284212E-3</v>
      </c>
      <c r="CR120">
        <v>1.326217505793874E-2</v>
      </c>
      <c r="CS120">
        <v>2.7671248841214077E-3</v>
      </c>
      <c r="CT120">
        <v>2.6539209404230664E-2</v>
      </c>
      <c r="CU120">
        <v>4.0551680525134273E-3</v>
      </c>
      <c r="CV120">
        <v>1.7028897580014985E-2</v>
      </c>
      <c r="CW120">
        <v>1.0558346262307637E-2</v>
      </c>
      <c r="CX120">
        <v>5.9434080858850316E-3</v>
      </c>
      <c r="CY120">
        <v>8.1272928404942744E-3</v>
      </c>
    </row>
    <row r="121" spans="1:103" x14ac:dyDescent="0.25">
      <c r="A121" s="37" t="s">
        <v>558</v>
      </c>
      <c r="B121">
        <v>1284.7322483331484</v>
      </c>
      <c r="C121">
        <v>268.03672785283027</v>
      </c>
      <c r="D121" t="s">
        <v>559</v>
      </c>
      <c r="E121" t="s">
        <v>560</v>
      </c>
      <c r="F121">
        <v>95.082309206226469</v>
      </c>
      <c r="G121">
        <v>226719.38329408274</v>
      </c>
      <c r="H121">
        <v>100.95377033457186</v>
      </c>
      <c r="I121">
        <v>358.60957648675407</v>
      </c>
      <c r="J121">
        <v>392223.68045649072</v>
      </c>
      <c r="K121">
        <v>380838.89824713505</v>
      </c>
      <c r="L121">
        <v>10.207091330662143</v>
      </c>
      <c r="M121">
        <v>111.24679914318112</v>
      </c>
      <c r="N121">
        <v>218.52361284338426</v>
      </c>
      <c r="O121">
        <v>6620.9687387730828</v>
      </c>
      <c r="P121">
        <v>95.486779672811053</v>
      </c>
      <c r="Q121">
        <v>1.0631960269563143</v>
      </c>
      <c r="R121">
        <v>660.0831373263394</v>
      </c>
      <c r="S121">
        <v>1878.1452232660167</v>
      </c>
      <c r="T121">
        <v>234.94571609784785</v>
      </c>
      <c r="U121">
        <v>1004.7510325715281</v>
      </c>
      <c r="V121">
        <v>143.40221500562538</v>
      </c>
      <c r="W121">
        <v>34.465259881853271</v>
      </c>
      <c r="X121">
        <v>90.760793335244699</v>
      </c>
      <c r="Y121">
        <v>8.1507209973271753</v>
      </c>
      <c r="Z121">
        <v>33.143355574786213</v>
      </c>
      <c r="AA121">
        <v>4.201071492983778</v>
      </c>
      <c r="AB121">
        <v>7.7330786477458382</v>
      </c>
      <c r="AC121">
        <v>0.67829329031137753</v>
      </c>
      <c r="AD121">
        <v>2.7655122121538618</v>
      </c>
      <c r="AE121">
        <v>0.29130400403262435</v>
      </c>
      <c r="AF121" t="s">
        <v>561</v>
      </c>
      <c r="AG121">
        <v>1.5540192929550107</v>
      </c>
      <c r="AH121">
        <v>4.0888104914781911</v>
      </c>
      <c r="AI121">
        <v>1.1746561980271724</v>
      </c>
      <c r="AJ121" s="29">
        <v>11.065898751453728</v>
      </c>
      <c r="AK121" s="30">
        <v>2.2270393452023458</v>
      </c>
      <c r="AL121" s="30" t="s">
        <v>564</v>
      </c>
      <c r="AM121" s="30" t="s">
        <v>565</v>
      </c>
      <c r="AN121" s="30">
        <v>61.396821496405821</v>
      </c>
      <c r="AO121" s="30">
        <v>3372.8912664522131</v>
      </c>
      <c r="AP121" s="30">
        <v>46.536449891273712</v>
      </c>
      <c r="AQ121" s="30">
        <v>76.452398488437424</v>
      </c>
      <c r="AR121" s="30">
        <v>4526.1096877043519</v>
      </c>
      <c r="AS121" s="30">
        <v>4021.9667473668628</v>
      </c>
      <c r="AT121" s="30">
        <v>0.56242515542449079</v>
      </c>
      <c r="AU121" s="30">
        <v>1.4516896573771647</v>
      </c>
      <c r="AV121" s="30">
        <v>4.5742411996127474</v>
      </c>
      <c r="AW121" s="30">
        <v>103.16505530131795</v>
      </c>
      <c r="AX121" s="30">
        <v>1.8842362134423951</v>
      </c>
      <c r="AY121" s="30">
        <v>2.1725687949117195E-2</v>
      </c>
      <c r="AZ121" s="30">
        <v>8.8848897796123758</v>
      </c>
      <c r="BA121" s="30">
        <v>24.770309704655688</v>
      </c>
      <c r="BB121" s="30">
        <v>2.7140396938344429</v>
      </c>
      <c r="BC121" s="30">
        <v>14.153709710510579</v>
      </c>
      <c r="BD121" s="30">
        <v>2.5914841999673097</v>
      </c>
      <c r="BE121" s="30">
        <v>0.74267921348985277</v>
      </c>
      <c r="BF121" s="30">
        <v>2.2203065075961912</v>
      </c>
      <c r="BG121" s="30">
        <v>0.17860956378450676</v>
      </c>
      <c r="BH121" s="30">
        <v>0.65942316051805472</v>
      </c>
      <c r="BI121" s="30">
        <v>8.6306695693938243E-2</v>
      </c>
      <c r="BJ121" s="30">
        <v>0.20605766420784835</v>
      </c>
      <c r="BK121" s="30">
        <v>2.943036729049887E-2</v>
      </c>
      <c r="BL121" s="30">
        <v>0.14635145963045135</v>
      </c>
      <c r="BM121" s="30">
        <v>2.5750104246465986E-2</v>
      </c>
      <c r="BN121" s="30" t="s">
        <v>566</v>
      </c>
      <c r="BO121" s="30">
        <v>7.0708439674081011E-2</v>
      </c>
      <c r="BP121" s="30">
        <v>8.4373401362759948E-2</v>
      </c>
      <c r="BQ121" s="31">
        <v>2.5977765882436193E-2</v>
      </c>
      <c r="BR121">
        <v>0.71666111290657963</v>
      </c>
      <c r="BS121">
        <v>2.2620842938938672E-2</v>
      </c>
      <c r="BT121">
        <v>0.2407570683745161</v>
      </c>
      <c r="BU121">
        <v>79.033836134809391</v>
      </c>
      <c r="BV121">
        <v>127.09394149920679</v>
      </c>
      <c r="BW121">
        <v>10.076735046428171</v>
      </c>
      <c r="BX121">
        <v>94.223232076295304</v>
      </c>
      <c r="BY121">
        <v>140.59498310386658</v>
      </c>
      <c r="BZ121">
        <v>55.90240182593903</v>
      </c>
      <c r="CA121">
        <v>28.642137500037645</v>
      </c>
      <c r="CB121">
        <v>0.56432470495423082</v>
      </c>
      <c r="CC121">
        <v>0.65377338252128725</v>
      </c>
      <c r="CD121">
        <v>3.9916792025801571</v>
      </c>
      <c r="CE121">
        <v>3.5167074104562968</v>
      </c>
      <c r="CF121">
        <v>7.846299185471901E-3</v>
      </c>
      <c r="CG121">
        <v>1.6361167281565895E-2</v>
      </c>
      <c r="CH121">
        <v>2.2093569485009349E-2</v>
      </c>
      <c r="CI121">
        <v>1.6721051002201521E-2</v>
      </c>
      <c r="CJ121">
        <v>9.0893438530738717E-3</v>
      </c>
      <c r="CK121">
        <v>7.9251453268046917E-2</v>
      </c>
      <c r="CL121">
        <v>6.7471527921601049E-2</v>
      </c>
      <c r="CM121">
        <v>1.2312707143217231E-2</v>
      </c>
      <c r="CN121">
        <v>8.3174078137887061E-2</v>
      </c>
      <c r="CO121">
        <v>6.8139141355029213E-3</v>
      </c>
      <c r="CP121">
        <v>4.9143806148688227E-2</v>
      </c>
      <c r="CQ121">
        <v>1.0784162093915781E-2</v>
      </c>
      <c r="CR121">
        <v>3.3479824631086889E-2</v>
      </c>
      <c r="CS121">
        <v>1.7661135033432425E-2</v>
      </c>
      <c r="CT121">
        <v>4.3610072421125835E-2</v>
      </c>
      <c r="CU121">
        <v>1.0234890006863494E-2</v>
      </c>
      <c r="CV121">
        <v>3.690429409590934E-2</v>
      </c>
      <c r="CW121">
        <v>3.4753150407718141E-2</v>
      </c>
      <c r="CX121">
        <v>1.1781183462777248E-2</v>
      </c>
      <c r="CY121">
        <v>1.2364151105547809E-2</v>
      </c>
    </row>
    <row r="122" spans="1:103" x14ac:dyDescent="0.25">
      <c r="A122" s="37" t="s">
        <v>563</v>
      </c>
      <c r="B122">
        <v>1068.2214848439769</v>
      </c>
      <c r="C122">
        <v>177.8102915672244</v>
      </c>
      <c r="D122" t="s">
        <v>564</v>
      </c>
      <c r="E122" t="s">
        <v>565</v>
      </c>
      <c r="F122">
        <v>194.71922390294529</v>
      </c>
      <c r="G122">
        <v>221205.09131028241</v>
      </c>
      <c r="H122">
        <v>184.41653488628441</v>
      </c>
      <c r="I122">
        <v>356.49010312808741</v>
      </c>
      <c r="J122">
        <v>388292.86733238236</v>
      </c>
      <c r="K122">
        <v>392042.7724637693</v>
      </c>
      <c r="L122">
        <v>9.555333858848071</v>
      </c>
      <c r="M122">
        <v>107.76705148978746</v>
      </c>
      <c r="N122">
        <v>154.00472490639157</v>
      </c>
      <c r="O122">
        <v>6591.0141830473158</v>
      </c>
      <c r="P122">
        <v>115.40359622872002</v>
      </c>
      <c r="Q122">
        <v>0.20057429187235337</v>
      </c>
      <c r="R122">
        <v>742.66145626911145</v>
      </c>
      <c r="S122">
        <v>2208.2518820737032</v>
      </c>
      <c r="T122">
        <v>292.25253350171863</v>
      </c>
      <c r="U122">
        <v>1304.5552394227734</v>
      </c>
      <c r="V122">
        <v>193.91115945853355</v>
      </c>
      <c r="W122">
        <v>46.968157482560827</v>
      </c>
      <c r="X122">
        <v>116.81978717306336</v>
      </c>
      <c r="Y122">
        <v>10.172133205211008</v>
      </c>
      <c r="Z122">
        <v>39.86805070539517</v>
      </c>
      <c r="AA122">
        <v>4.9457251378066509</v>
      </c>
      <c r="AB122">
        <v>9.4612086330702923</v>
      </c>
      <c r="AC122">
        <v>0.83244737934302171</v>
      </c>
      <c r="AD122">
        <v>3.7731259548121026</v>
      </c>
      <c r="AE122">
        <v>0.41740600342917283</v>
      </c>
      <c r="AF122" t="s">
        <v>566</v>
      </c>
      <c r="AG122">
        <v>1.4557932560901456</v>
      </c>
      <c r="AH122">
        <v>3.1138398641768474</v>
      </c>
      <c r="AI122">
        <v>0.34665466197793798</v>
      </c>
      <c r="AJ122" s="29">
        <v>15.650971567896732</v>
      </c>
      <c r="AK122" s="30">
        <v>2.4014364183682568</v>
      </c>
      <c r="AL122" s="30" t="s">
        <v>569</v>
      </c>
      <c r="AM122" s="30" t="s">
        <v>570</v>
      </c>
      <c r="AN122" s="30">
        <v>62.655996393389316</v>
      </c>
      <c r="AO122" s="30">
        <v>2818.0340577177162</v>
      </c>
      <c r="AP122" s="30">
        <v>44.109446360770505</v>
      </c>
      <c r="AQ122" s="30">
        <v>68.967105502936846</v>
      </c>
      <c r="AR122" s="30">
        <v>4671.0745404777717</v>
      </c>
      <c r="AS122" s="30">
        <v>4094.2454768295574</v>
      </c>
      <c r="AT122" s="30">
        <v>0.56197270180274073</v>
      </c>
      <c r="AU122" s="30">
        <v>1.7525389606000163</v>
      </c>
      <c r="AV122" s="30">
        <v>4.708101638010814</v>
      </c>
      <c r="AW122" s="30">
        <v>97.874272755610264</v>
      </c>
      <c r="AX122" s="30">
        <v>2.0848297950622405</v>
      </c>
      <c r="AY122" s="30">
        <v>1.7791078663297381E-2</v>
      </c>
      <c r="AZ122" s="30">
        <v>14.904082981592616</v>
      </c>
      <c r="BA122" s="30">
        <v>39.286863472269332</v>
      </c>
      <c r="BB122" s="30">
        <v>4.5787875851464923</v>
      </c>
      <c r="BC122" s="30">
        <v>23.780255096153226</v>
      </c>
      <c r="BD122" s="30">
        <v>4.0218817811517056</v>
      </c>
      <c r="BE122" s="30">
        <v>1.0680177330754224</v>
      </c>
      <c r="BF122" s="30">
        <v>2.8107447011541535</v>
      </c>
      <c r="BG122" s="30">
        <v>0.22202442073716494</v>
      </c>
      <c r="BH122" s="30">
        <v>0.7947297078544453</v>
      </c>
      <c r="BI122" s="30">
        <v>0.12174816627773107</v>
      </c>
      <c r="BJ122" s="30">
        <v>0.22583890708269702</v>
      </c>
      <c r="BK122" s="30">
        <v>3.2062429654537344E-2</v>
      </c>
      <c r="BL122" s="30">
        <v>0.16836221043236541</v>
      </c>
      <c r="BM122" s="30">
        <v>2.3103886002218962E-2</v>
      </c>
      <c r="BN122" s="30" t="s">
        <v>571</v>
      </c>
      <c r="BO122" s="30">
        <v>6.4530975080850997E-2</v>
      </c>
      <c r="BP122" s="30">
        <v>6.843545739699386E-2</v>
      </c>
      <c r="BQ122" s="31">
        <v>2.4224696979635769E-2</v>
      </c>
      <c r="BR122">
        <v>0.69639492622279531</v>
      </c>
      <c r="BS122">
        <v>2.2460522755760503E-2</v>
      </c>
      <c r="BT122">
        <v>0.23353007336797416</v>
      </c>
      <c r="BU122">
        <v>78.306517987736584</v>
      </c>
      <c r="BV122">
        <v>125.38908343722807</v>
      </c>
      <c r="BW122">
        <v>9.8993737435325322</v>
      </c>
      <c r="BX122">
        <v>94.093489832754884</v>
      </c>
      <c r="BY122">
        <v>138.87977652678879</v>
      </c>
      <c r="BZ122">
        <v>54.251150713698628</v>
      </c>
      <c r="CA122">
        <v>28.08337909092414</v>
      </c>
      <c r="CB122">
        <v>0.46144802003661839</v>
      </c>
      <c r="CC122">
        <v>0.63933204691940038</v>
      </c>
      <c r="CD122">
        <v>3.9616072923811432</v>
      </c>
      <c r="CE122">
        <v>3.4965385704326297</v>
      </c>
      <c r="CF122">
        <v>6.123756409071218E-3</v>
      </c>
      <c r="CG122">
        <v>1.6246646245923303E-2</v>
      </c>
      <c r="CH122">
        <v>9.123367340847531E-3</v>
      </c>
      <c r="CI122">
        <v>1.1057148652911573E-2</v>
      </c>
      <c r="CJ122">
        <v>1.1042405310157521E-2</v>
      </c>
      <c r="CK122">
        <v>6.2579663683196729E-2</v>
      </c>
      <c r="CL122">
        <v>6.6985261562946277E-2</v>
      </c>
      <c r="CM122">
        <v>4.1943577075346161E-3</v>
      </c>
      <c r="CN122">
        <v>7.5462372272473377E-2</v>
      </c>
      <c r="CO122">
        <v>6.7761321746263852E-3</v>
      </c>
      <c r="CP122">
        <v>3.7446494820058615E-2</v>
      </c>
      <c r="CQ122">
        <v>7.2292293035912366E-3</v>
      </c>
      <c r="CR122">
        <v>7.6886223313029529E-3</v>
      </c>
      <c r="CS122">
        <v>8.8319008654192226E-3</v>
      </c>
      <c r="CT122">
        <v>3.4054278309734017E-2</v>
      </c>
      <c r="CU122">
        <v>1.0168638855091672E-2</v>
      </c>
      <c r="CV122">
        <v>3.6662828074781266E-2</v>
      </c>
      <c r="CW122">
        <v>3.0839616164207939E-2</v>
      </c>
      <c r="CX122">
        <v>1.4911284608289178E-2</v>
      </c>
      <c r="CY122">
        <v>2.4025586333174295E-2</v>
      </c>
    </row>
    <row r="123" spans="1:103" x14ac:dyDescent="0.25">
      <c r="A123" s="37" t="s">
        <v>568</v>
      </c>
      <c r="B123">
        <v>1329.0234359336584</v>
      </c>
      <c r="C123">
        <v>163.52192271689273</v>
      </c>
      <c r="D123" t="s">
        <v>569</v>
      </c>
      <c r="E123" t="s">
        <v>570</v>
      </c>
      <c r="F123">
        <v>185.97034206921595</v>
      </c>
      <c r="G123">
        <v>220350.74902967751</v>
      </c>
      <c r="H123">
        <v>155.66398376758161</v>
      </c>
      <c r="I123">
        <v>313.26607488310486</v>
      </c>
      <c r="J123">
        <v>392795.43509272469</v>
      </c>
      <c r="K123">
        <v>386285.27351325197</v>
      </c>
      <c r="L123">
        <v>9.5839160447517333</v>
      </c>
      <c r="M123">
        <v>101.65084852667775</v>
      </c>
      <c r="N123">
        <v>136.75419270676977</v>
      </c>
      <c r="O123">
        <v>6556.2634779571254</v>
      </c>
      <c r="P123">
        <v>143.07862919668582</v>
      </c>
      <c r="Q123">
        <v>8.9887427402922854E-2</v>
      </c>
      <c r="R123">
        <v>1049.7252637723236</v>
      </c>
      <c r="S123">
        <v>3171.6063266011129</v>
      </c>
      <c r="T123">
        <v>415.2493321373554</v>
      </c>
      <c r="U123">
        <v>1832.1961782012002</v>
      </c>
      <c r="V123">
        <v>262.67704208690026</v>
      </c>
      <c r="W123">
        <v>63.482886045944156</v>
      </c>
      <c r="X123">
        <v>156.55060348480552</v>
      </c>
      <c r="Y123">
        <v>13.39387785773037</v>
      </c>
      <c r="Z123">
        <v>52.298133807865263</v>
      </c>
      <c r="AA123">
        <v>6.6188781961028864</v>
      </c>
      <c r="AB123">
        <v>11.719008654752999</v>
      </c>
      <c r="AC123">
        <v>1.0080340758619881</v>
      </c>
      <c r="AD123">
        <v>4.26137389773778</v>
      </c>
      <c r="AE123">
        <v>0.42705980226008411</v>
      </c>
      <c r="AF123" t="s">
        <v>571</v>
      </c>
      <c r="AG123">
        <v>1.2809630605927458</v>
      </c>
      <c r="AH123">
        <v>1.9404664962311624</v>
      </c>
      <c r="AI123">
        <v>0.22247573821521263</v>
      </c>
      <c r="AJ123" s="29">
        <v>6.954290345273515</v>
      </c>
      <c r="AK123" s="30">
        <v>1.8923633244157594</v>
      </c>
      <c r="AL123" s="30" t="s">
        <v>575</v>
      </c>
      <c r="AM123" s="30" t="s">
        <v>576</v>
      </c>
      <c r="AN123" s="30">
        <v>23.77856149200176</v>
      </c>
      <c r="AO123" s="30">
        <v>2253.501291366691</v>
      </c>
      <c r="AP123" s="30" t="s">
        <v>577</v>
      </c>
      <c r="AQ123" s="30">
        <v>30.647196850193954</v>
      </c>
      <c r="AR123" s="30">
        <v>3742.007267686276</v>
      </c>
      <c r="AS123" s="30">
        <v>3092.8861371318085</v>
      </c>
      <c r="AT123" s="30">
        <v>0.39849576348909471</v>
      </c>
      <c r="AU123" s="30">
        <v>1.3155262702735127</v>
      </c>
      <c r="AV123" s="30">
        <v>3.0616620903121636</v>
      </c>
      <c r="AW123" s="30">
        <v>79.661946021819006</v>
      </c>
      <c r="AX123" s="30">
        <v>0.97345407081032909</v>
      </c>
      <c r="AY123" s="30">
        <v>2.9190671776243661E-2</v>
      </c>
      <c r="AZ123" s="30">
        <v>5.1524323488725949</v>
      </c>
      <c r="BA123" s="30">
        <v>16.21934769397738</v>
      </c>
      <c r="BB123" s="30">
        <v>1.8781443701272784</v>
      </c>
      <c r="BC123" s="30">
        <v>9.2820146945896731</v>
      </c>
      <c r="BD123" s="30">
        <v>1.6794487394600441</v>
      </c>
      <c r="BE123" s="30">
        <v>0.43545667142972982</v>
      </c>
      <c r="BF123" s="30">
        <v>1.0478184590125839</v>
      </c>
      <c r="BG123" s="30">
        <v>8.9606956424192558E-2</v>
      </c>
      <c r="BH123" s="30">
        <v>0.4253475118791642</v>
      </c>
      <c r="BI123" s="30">
        <v>6.4321895146019464E-2</v>
      </c>
      <c r="BJ123" s="30">
        <v>0.12736007141802022</v>
      </c>
      <c r="BK123" s="30">
        <v>1.5389208032388125E-2</v>
      </c>
      <c r="BL123" s="30">
        <v>8.4929115001782726E-2</v>
      </c>
      <c r="BM123" s="30">
        <v>1.3410198545344065E-2</v>
      </c>
      <c r="BN123" s="30" t="s">
        <v>578</v>
      </c>
      <c r="BO123" s="30">
        <v>4.2816102117786206E-2</v>
      </c>
      <c r="BP123" s="30">
        <v>5.8727313522573502E-2</v>
      </c>
      <c r="BQ123" s="31">
        <v>2.0477160414078606E-2</v>
      </c>
      <c r="BR123">
        <v>0.29054661965590423</v>
      </c>
      <c r="BS123">
        <v>1.0492436547495484E-2</v>
      </c>
      <c r="BT123">
        <v>9.9835114507193276E-2</v>
      </c>
      <c r="BU123">
        <v>32.656892697395136</v>
      </c>
      <c r="BV123">
        <v>52.074110369771958</v>
      </c>
      <c r="BW123">
        <v>4.149995905999087</v>
      </c>
      <c r="BX123">
        <v>39.332221785856817</v>
      </c>
      <c r="BY123">
        <v>58.330367065635755</v>
      </c>
      <c r="BZ123">
        <v>22.888395991018012</v>
      </c>
      <c r="CA123">
        <v>11.855560264254613</v>
      </c>
      <c r="CB123">
        <v>0.22046285302715343</v>
      </c>
      <c r="CC123">
        <v>0.26730310547299757</v>
      </c>
      <c r="CD123">
        <v>1.6495578340245218</v>
      </c>
      <c r="CE123">
        <v>1.4621272284971318</v>
      </c>
      <c r="CF123">
        <v>2.5583541623803662E-3</v>
      </c>
      <c r="CG123">
        <v>5.3347628039212905E-3</v>
      </c>
      <c r="CH123">
        <v>5.4246356346040105E-3</v>
      </c>
      <c r="CI123">
        <v>8.1595777007771927E-3</v>
      </c>
      <c r="CJ123">
        <v>4.6092975026773599E-3</v>
      </c>
      <c r="CK123">
        <v>3.2807047321094483E-2</v>
      </c>
      <c r="CL123">
        <v>1.8896583580960198E-2</v>
      </c>
      <c r="CM123">
        <v>6.5060858401250745E-3</v>
      </c>
      <c r="CN123">
        <v>3.4449133278480044E-2</v>
      </c>
      <c r="CO123">
        <v>2.8317636913819323E-3</v>
      </c>
      <c r="CP123">
        <v>1.2299869205391457E-2</v>
      </c>
      <c r="CQ123">
        <v>5.4703815706693875E-3</v>
      </c>
      <c r="CR123">
        <v>1.5530536704933007E-2</v>
      </c>
      <c r="CS123">
        <v>3.6890496646991848E-3</v>
      </c>
      <c r="CT123">
        <v>2.1065017539399149E-2</v>
      </c>
      <c r="CU123">
        <v>3.3401636117201972E-3</v>
      </c>
      <c r="CV123">
        <v>1.782392107933202E-2</v>
      </c>
      <c r="CW123">
        <v>1.5757424705273242E-2</v>
      </c>
      <c r="CX123">
        <v>9.5558624937098109E-3</v>
      </c>
      <c r="CY123">
        <v>5.1430986962206502E-3</v>
      </c>
    </row>
    <row r="124" spans="1:103" x14ac:dyDescent="0.25">
      <c r="A124" s="37" t="s">
        <v>574</v>
      </c>
      <c r="B124">
        <v>966.67254219166216</v>
      </c>
      <c r="C124">
        <v>242.47431500856027</v>
      </c>
      <c r="D124" t="s">
        <v>575</v>
      </c>
      <c r="E124" t="s">
        <v>576</v>
      </c>
      <c r="F124">
        <v>146.91899528623034</v>
      </c>
      <c r="G124">
        <v>232915.86935564078</v>
      </c>
      <c r="H124" t="s">
        <v>577</v>
      </c>
      <c r="I124">
        <v>292.45359532135711</v>
      </c>
      <c r="J124">
        <v>393367.18972895865</v>
      </c>
      <c r="K124">
        <v>394106.44511439843</v>
      </c>
      <c r="L124">
        <v>10.527121095025676</v>
      </c>
      <c r="M124">
        <v>117.50848366362162</v>
      </c>
      <c r="N124">
        <v>209.68416777628974</v>
      </c>
      <c r="O124">
        <v>6616.966678988364</v>
      </c>
      <c r="P124">
        <v>88.971690001121132</v>
      </c>
      <c r="Q124">
        <v>1.1625600868735326</v>
      </c>
      <c r="R124">
        <v>530.6613329837611</v>
      </c>
      <c r="S124">
        <v>1650.7778812567194</v>
      </c>
      <c r="T124">
        <v>214.98921241802316</v>
      </c>
      <c r="U124">
        <v>943.39180195715221</v>
      </c>
      <c r="V124">
        <v>140.16526084649962</v>
      </c>
      <c r="W124">
        <v>33.798289430374368</v>
      </c>
      <c r="X124">
        <v>83.641320455875615</v>
      </c>
      <c r="Y124">
        <v>7.6999459918890505</v>
      </c>
      <c r="Z124">
        <v>30.30009711836458</v>
      </c>
      <c r="AA124">
        <v>3.8732180326327459</v>
      </c>
      <c r="AB124">
        <v>7.4300524561940717</v>
      </c>
      <c r="AC124">
        <v>0.64466121701965462</v>
      </c>
      <c r="AD124">
        <v>2.9527342311798219</v>
      </c>
      <c r="AE124">
        <v>0.31384881978191093</v>
      </c>
      <c r="AF124" t="s">
        <v>578</v>
      </c>
      <c r="AG124">
        <v>1.4614464469631452</v>
      </c>
      <c r="AH124">
        <v>2.6632628440240005</v>
      </c>
      <c r="AI124">
        <v>0.59168773338935965</v>
      </c>
      <c r="AJ124" s="29">
        <v>14.406409805823964</v>
      </c>
      <c r="AK124" s="30">
        <v>3.5534755556007149</v>
      </c>
      <c r="AL124" s="30" t="s">
        <v>581</v>
      </c>
      <c r="AM124" s="30" t="s">
        <v>582</v>
      </c>
      <c r="AN124" s="30">
        <v>26.14334422456767</v>
      </c>
      <c r="AO124" s="30">
        <v>2438.6510526934376</v>
      </c>
      <c r="AP124" s="30">
        <v>18.776996533002851</v>
      </c>
      <c r="AQ124" s="30">
        <v>33.220804858379708</v>
      </c>
      <c r="AR124" s="30">
        <v>4363.407878986005</v>
      </c>
      <c r="AS124" s="30">
        <v>4157.8680970064042</v>
      </c>
      <c r="AT124" s="30">
        <v>0.35263700737764703</v>
      </c>
      <c r="AU124" s="30">
        <v>1.5803910420674836</v>
      </c>
      <c r="AV124" s="30">
        <v>3.9980397147662239</v>
      </c>
      <c r="AW124" s="30">
        <v>62.832315782973978</v>
      </c>
      <c r="AX124" s="30">
        <v>0.81076200468488491</v>
      </c>
      <c r="AY124" s="30">
        <v>2.9291488423685872E-2</v>
      </c>
      <c r="AZ124" s="30">
        <v>5.6834434619562746</v>
      </c>
      <c r="BA124" s="30">
        <v>17.821997372762024</v>
      </c>
      <c r="BB124" s="30">
        <v>2.155854868182177</v>
      </c>
      <c r="BC124" s="30">
        <v>9.9946284609873715</v>
      </c>
      <c r="BD124" s="30">
        <v>1.6046693681755611</v>
      </c>
      <c r="BE124" s="30">
        <v>0.40848792053141475</v>
      </c>
      <c r="BF124" s="30">
        <v>0.95435550016891024</v>
      </c>
      <c r="BG124" s="30">
        <v>7.787459813982231E-2</v>
      </c>
      <c r="BH124" s="30">
        <v>0.3410138169597714</v>
      </c>
      <c r="BI124" s="30">
        <v>5.6312036186626023E-2</v>
      </c>
      <c r="BJ124" s="30">
        <v>0.1254611060825041</v>
      </c>
      <c r="BK124" s="30">
        <v>1.6222869502504407E-2</v>
      </c>
      <c r="BL124" s="30">
        <v>8.130194686191955E-2</v>
      </c>
      <c r="BM124" s="30">
        <v>1.2202872155380627E-2</v>
      </c>
      <c r="BN124" s="30" t="s">
        <v>583</v>
      </c>
      <c r="BO124" s="30">
        <v>5.9154354313286972E-2</v>
      </c>
      <c r="BP124" s="30">
        <v>5.6251117166965223E-2</v>
      </c>
      <c r="BQ124" s="31">
        <v>2.0771422633196382E-2</v>
      </c>
      <c r="BR124">
        <v>0.29716524090585494</v>
      </c>
      <c r="BS124">
        <v>1.1642851762047084E-2</v>
      </c>
      <c r="BT124">
        <v>9.6621360100066625E-2</v>
      </c>
      <c r="BU124">
        <v>33.00861173650609</v>
      </c>
      <c r="BV124">
        <v>52.831130298141723</v>
      </c>
      <c r="BW124">
        <v>4.1933668451582964</v>
      </c>
      <c r="BX124">
        <v>39.818886231808456</v>
      </c>
      <c r="BY124">
        <v>59.252440296389317</v>
      </c>
      <c r="BZ124">
        <v>22.596794169260466</v>
      </c>
      <c r="CA124">
        <v>11.938448264961462</v>
      </c>
      <c r="CB124">
        <v>0.23455897007783216</v>
      </c>
      <c r="CC124">
        <v>0.27184574392868693</v>
      </c>
      <c r="CD124">
        <v>1.6724370570139453</v>
      </c>
      <c r="CE124">
        <v>1.4715960720216246</v>
      </c>
      <c r="CF124">
        <v>8.7707320565048907E-4</v>
      </c>
      <c r="CG124">
        <v>6.8679430265085129E-3</v>
      </c>
      <c r="CH124">
        <v>3.0284977752866554E-3</v>
      </c>
      <c r="CI124">
        <v>8.5830656930320024E-3</v>
      </c>
      <c r="CJ124">
        <v>3.2786010825553119E-3</v>
      </c>
      <c r="CK124">
        <v>2.3671666822145204E-2</v>
      </c>
      <c r="CL124">
        <v>1.9107541404948747E-2</v>
      </c>
      <c r="CM124">
        <v>7.6764117974577059E-3</v>
      </c>
      <c r="CN124">
        <v>6.5255586215048587E-3</v>
      </c>
      <c r="CO124">
        <v>4.249291209471151E-3</v>
      </c>
      <c r="CP124">
        <v>1.2439846122887512E-2</v>
      </c>
      <c r="CQ124">
        <v>3.0556815037965685E-3</v>
      </c>
      <c r="CR124">
        <v>1.4075021763278414E-2</v>
      </c>
      <c r="CS124">
        <v>2.9340098608529527E-3</v>
      </c>
      <c r="CT124">
        <v>2.6153032318039324E-2</v>
      </c>
      <c r="CU124">
        <v>4.3031501577910991E-3</v>
      </c>
      <c r="CV124">
        <v>1.2179104674166313E-2</v>
      </c>
      <c r="CW124">
        <v>1.723926782368233E-2</v>
      </c>
      <c r="CX124">
        <v>8.2321305801412187E-3</v>
      </c>
      <c r="CY124">
        <v>7.7233402019842102E-3</v>
      </c>
    </row>
    <row r="125" spans="1:103" x14ac:dyDescent="0.25">
      <c r="A125" s="37" t="s">
        <v>580</v>
      </c>
      <c r="B125">
        <v>1121.8369009080836</v>
      </c>
      <c r="C125">
        <v>338.11178014660629</v>
      </c>
      <c r="D125" t="s">
        <v>581</v>
      </c>
      <c r="E125" t="s">
        <v>582</v>
      </c>
      <c r="F125">
        <v>210.24936383731543</v>
      </c>
      <c r="G125">
        <v>232296.31846380752</v>
      </c>
      <c r="H125">
        <v>81.172654677119354</v>
      </c>
      <c r="I125">
        <v>322.80734962299277</v>
      </c>
      <c r="J125">
        <v>390937.23252496438</v>
      </c>
      <c r="K125">
        <v>381440.26135426579</v>
      </c>
      <c r="L125">
        <v>10.482413053904478</v>
      </c>
      <c r="M125">
        <v>125.56184505859351</v>
      </c>
      <c r="N125">
        <v>278.18001682651766</v>
      </c>
      <c r="O125">
        <v>6684.4768025937965</v>
      </c>
      <c r="P125">
        <v>79.409839571755867</v>
      </c>
      <c r="Q125">
        <v>1.0715187117255049</v>
      </c>
      <c r="R125">
        <v>479.3956794596686</v>
      </c>
      <c r="S125">
        <v>1430.7322663244918</v>
      </c>
      <c r="T125">
        <v>186.52266377836943</v>
      </c>
      <c r="U125">
        <v>806.11112089998278</v>
      </c>
      <c r="V125">
        <v>120.43326271682918</v>
      </c>
      <c r="W125">
        <v>29.57557183984391</v>
      </c>
      <c r="X125">
        <v>76.004511178330091</v>
      </c>
      <c r="Y125">
        <v>6.8869366009657629</v>
      </c>
      <c r="Z125">
        <v>27.908259433356289</v>
      </c>
      <c r="AA125">
        <v>3.4116815385975254</v>
      </c>
      <c r="AB125">
        <v>6.286055534046274</v>
      </c>
      <c r="AC125">
        <v>0.52142047205638198</v>
      </c>
      <c r="AD125">
        <v>2.4127759854397768</v>
      </c>
      <c r="AE125">
        <v>0.24975629596269022</v>
      </c>
      <c r="AF125" t="s">
        <v>583</v>
      </c>
      <c r="AG125">
        <v>1.5076301817107149</v>
      </c>
      <c r="AH125">
        <v>2.6334976707218352</v>
      </c>
      <c r="AI125">
        <v>0.61436116842423261</v>
      </c>
      <c r="AJ125" s="29">
        <v>23.465840827932865</v>
      </c>
      <c r="AK125" s="30">
        <v>3.5135029553607202</v>
      </c>
      <c r="AL125" s="30" t="s">
        <v>586</v>
      </c>
      <c r="AM125" s="30" t="s">
        <v>587</v>
      </c>
      <c r="AN125" s="30">
        <v>121.55812473536193</v>
      </c>
      <c r="AO125" s="30">
        <v>3856.31372530919</v>
      </c>
      <c r="AP125" s="30" t="s">
        <v>588</v>
      </c>
      <c r="AQ125" s="30">
        <v>146.40999377950047</v>
      </c>
      <c r="AR125" s="30">
        <v>7220.0111530243275</v>
      </c>
      <c r="AS125" s="30">
        <v>7154.2733051372306</v>
      </c>
      <c r="AT125" s="30">
        <v>0.91922052047537794</v>
      </c>
      <c r="AU125" s="30">
        <v>1.8407020922122281</v>
      </c>
      <c r="AV125" s="30">
        <v>9.4332198046013485</v>
      </c>
      <c r="AW125" s="30">
        <v>102.63034343007543</v>
      </c>
      <c r="AX125" s="30">
        <v>2.058735396999372</v>
      </c>
      <c r="AY125" s="30">
        <v>6.7083607353538341E-2</v>
      </c>
      <c r="AZ125" s="30">
        <v>14.196790412033112</v>
      </c>
      <c r="BA125" s="30">
        <v>41.37348184776593</v>
      </c>
      <c r="BB125" s="30">
        <v>5.7369748264107532</v>
      </c>
      <c r="BC125" s="30">
        <v>22.951522942946763</v>
      </c>
      <c r="BD125" s="30">
        <v>3.8737999974397228</v>
      </c>
      <c r="BE125" s="30">
        <v>0.95259783354599836</v>
      </c>
      <c r="BF125" s="30">
        <v>2.4699103103383524</v>
      </c>
      <c r="BG125" s="30">
        <v>0.23757556606362268</v>
      </c>
      <c r="BH125" s="30">
        <v>0.90758735183411066</v>
      </c>
      <c r="BI125" s="30">
        <v>0.15838381305079058</v>
      </c>
      <c r="BJ125" s="30">
        <v>0.301579013050296</v>
      </c>
      <c r="BK125" s="30">
        <v>4.0183218181473294E-2</v>
      </c>
      <c r="BL125" s="30">
        <v>0.1962090877785285</v>
      </c>
      <c r="BM125" s="30">
        <v>3.1505587171939388E-2</v>
      </c>
      <c r="BN125" s="30" t="s">
        <v>589</v>
      </c>
      <c r="BO125" s="30">
        <v>0.11486633895003749</v>
      </c>
      <c r="BP125" s="30">
        <v>0.11664834134267386</v>
      </c>
      <c r="BQ125" s="31">
        <v>5.5046448503477313E-2</v>
      </c>
      <c r="BR125">
        <v>1.4607136073762701</v>
      </c>
      <c r="BS125">
        <v>5.2232909183748351E-2</v>
      </c>
      <c r="BT125">
        <v>0.48242271546898807</v>
      </c>
      <c r="BU125">
        <v>161.57981903682816</v>
      </c>
      <c r="BV125">
        <v>258.61647385994445</v>
      </c>
      <c r="BW125">
        <v>20.636889132758611</v>
      </c>
      <c r="BX125">
        <v>195.12653136689221</v>
      </c>
      <c r="BY125">
        <v>288.47999222273586</v>
      </c>
      <c r="BZ125">
        <v>110.27257802025811</v>
      </c>
      <c r="CA125">
        <v>58.815131291473165</v>
      </c>
      <c r="CB125">
        <v>1.1120263018254497</v>
      </c>
      <c r="CC125">
        <v>1.3193235650828454</v>
      </c>
      <c r="CD125">
        <v>8.1741207532687543</v>
      </c>
      <c r="CE125">
        <v>7.2550901793119236</v>
      </c>
      <c r="CF125">
        <v>4.3270105777654935E-3</v>
      </c>
      <c r="CG125">
        <v>2.6479505794013425E-2</v>
      </c>
      <c r="CH125">
        <v>3.4483963046894564E-2</v>
      </c>
      <c r="CI125">
        <v>5.2069493855932937E-2</v>
      </c>
      <c r="CJ125">
        <v>2.097849227498122E-2</v>
      </c>
      <c r="CK125">
        <v>9.9763523856742961E-2</v>
      </c>
      <c r="CL125">
        <v>0.11948258724765982</v>
      </c>
      <c r="CM125">
        <v>4.6121772695741046E-2</v>
      </c>
      <c r="CN125">
        <v>0.17150566144728546</v>
      </c>
      <c r="CO125">
        <v>1.7909982354363752E-2</v>
      </c>
      <c r="CP125">
        <v>6.1109575265374382E-2</v>
      </c>
      <c r="CQ125">
        <v>1.9110001610180637E-2</v>
      </c>
      <c r="CR125">
        <v>7.7320964236704037E-2</v>
      </c>
      <c r="CS125">
        <v>1.8348860287606135E-2</v>
      </c>
      <c r="CT125">
        <v>0.10484476134576839</v>
      </c>
      <c r="CU125">
        <v>1.6596761644853606E-2</v>
      </c>
      <c r="CV125">
        <v>8.8701233842684274E-2</v>
      </c>
      <c r="CW125">
        <v>7.1785461600445771E-2</v>
      </c>
      <c r="CX125">
        <v>3.6107884461508553E-2</v>
      </c>
      <c r="CY125">
        <v>3.7924270308645813E-2</v>
      </c>
    </row>
    <row r="126" spans="1:103" x14ac:dyDescent="0.25">
      <c r="A126" s="37" t="s">
        <v>585</v>
      </c>
      <c r="B126">
        <v>1249.9526780585418</v>
      </c>
      <c r="C126">
        <v>259.29431859414507</v>
      </c>
      <c r="D126" t="s">
        <v>586</v>
      </c>
      <c r="E126" t="s">
        <v>587</v>
      </c>
      <c r="F126">
        <v>344.9146916941275</v>
      </c>
      <c r="G126">
        <v>234038.36756805581</v>
      </c>
      <c r="H126" t="s">
        <v>588</v>
      </c>
      <c r="I126">
        <v>441.87672509154731</v>
      </c>
      <c r="J126">
        <v>391508.98716119828</v>
      </c>
      <c r="K126">
        <v>378911.49062363873</v>
      </c>
      <c r="L126">
        <v>10.670789657904445</v>
      </c>
      <c r="M126">
        <v>115.14150849521948</v>
      </c>
      <c r="N126">
        <v>242.53818004851777</v>
      </c>
      <c r="O126">
        <v>6448.307609853643</v>
      </c>
      <c r="P126">
        <v>105.01885887883256</v>
      </c>
      <c r="Q126">
        <v>0.96832871815121702</v>
      </c>
      <c r="R126">
        <v>662.68863068220924</v>
      </c>
      <c r="S126">
        <v>1901.6713873844437</v>
      </c>
      <c r="T126">
        <v>253.13766575303302</v>
      </c>
      <c r="U126">
        <v>1104.1330723957362</v>
      </c>
      <c r="V126">
        <v>165.6336071191696</v>
      </c>
      <c r="W126">
        <v>40.472323634363363</v>
      </c>
      <c r="X126">
        <v>104.70515660571226</v>
      </c>
      <c r="Y126">
        <v>9.397743042528619</v>
      </c>
      <c r="Z126">
        <v>35.757477849005966</v>
      </c>
      <c r="AA126">
        <v>4.4824748210780037</v>
      </c>
      <c r="AB126">
        <v>7.9828189304867188</v>
      </c>
      <c r="AC126">
        <v>0.69168627453809839</v>
      </c>
      <c r="AD126">
        <v>2.8586669785301169</v>
      </c>
      <c r="AE126">
        <v>0.36693365776366121</v>
      </c>
      <c r="AF126" t="s">
        <v>589</v>
      </c>
      <c r="AG126">
        <v>1.7044606552011308</v>
      </c>
      <c r="AH126">
        <v>3.1312849152482691</v>
      </c>
      <c r="AI126">
        <v>0.65127900209603895</v>
      </c>
      <c r="AJ126" s="29">
        <v>7.6049833775887068</v>
      </c>
      <c r="AK126" s="30">
        <v>3.1828432836772227</v>
      </c>
      <c r="AL126" s="30" t="s">
        <v>592</v>
      </c>
      <c r="AM126" s="30" t="s">
        <v>593</v>
      </c>
      <c r="AN126" s="30">
        <v>33.970946731964411</v>
      </c>
      <c r="AO126" s="30">
        <v>3437.7324289072285</v>
      </c>
      <c r="AP126" s="30">
        <v>19.528421005976544</v>
      </c>
      <c r="AQ126" s="30">
        <v>31.889776064552755</v>
      </c>
      <c r="AR126" s="30">
        <v>3543.523568484622</v>
      </c>
      <c r="AS126" s="30">
        <v>3951.544213736322</v>
      </c>
      <c r="AT126" s="30">
        <v>0.38629580218947868</v>
      </c>
      <c r="AU126" s="30">
        <v>1.5201471630624661</v>
      </c>
      <c r="AV126" s="30">
        <v>4.709892592493822</v>
      </c>
      <c r="AW126" s="30">
        <v>80.965992279557241</v>
      </c>
      <c r="AX126" s="30">
        <v>0.98484442545046813</v>
      </c>
      <c r="AY126" s="30">
        <v>3.4567041521594094E-2</v>
      </c>
      <c r="AZ126" s="30">
        <v>5.3646523952925493</v>
      </c>
      <c r="BA126" s="30">
        <v>13.92503137354319</v>
      </c>
      <c r="BB126" s="30">
        <v>2.0360320191966208</v>
      </c>
      <c r="BC126" s="30">
        <v>10.064620881953809</v>
      </c>
      <c r="BD126" s="30">
        <v>1.7348321973723857</v>
      </c>
      <c r="BE126" s="30">
        <v>0.47896400861986665</v>
      </c>
      <c r="BF126" s="30">
        <v>1.19732474713878</v>
      </c>
      <c r="BG126" s="30">
        <v>0.10760646768044398</v>
      </c>
      <c r="BH126" s="30">
        <v>0.48971731328166795</v>
      </c>
      <c r="BI126" s="30">
        <v>5.3400531870842836E-2</v>
      </c>
      <c r="BJ126" s="30">
        <v>0.11118732625767125</v>
      </c>
      <c r="BK126" s="30">
        <v>1.8016518369014672E-2</v>
      </c>
      <c r="BL126" s="30">
        <v>9.3013949027047405E-2</v>
      </c>
      <c r="BM126" s="30">
        <v>1.2970610053296007E-2</v>
      </c>
      <c r="BN126" s="30" t="s">
        <v>594</v>
      </c>
      <c r="BO126" s="30">
        <v>5.3588714075493787E-2</v>
      </c>
      <c r="BP126" s="30">
        <v>4.9595262097072226E-2</v>
      </c>
      <c r="BQ126" s="31">
        <v>2.4431614790644662E-2</v>
      </c>
      <c r="BR126">
        <v>0.30724721379002978</v>
      </c>
      <c r="BS126">
        <v>6.8289057519493939E-3</v>
      </c>
      <c r="BT126">
        <v>0.10003741158094115</v>
      </c>
      <c r="BU126">
        <v>34.146884644292832</v>
      </c>
      <c r="BV126">
        <v>54.799248223653031</v>
      </c>
      <c r="BW126">
        <v>4.2684806761842404</v>
      </c>
      <c r="BX126">
        <v>40.597036942066602</v>
      </c>
      <c r="BY126">
        <v>61.209700013500417</v>
      </c>
      <c r="BZ126">
        <v>23.787858208598855</v>
      </c>
      <c r="CA126">
        <v>12.228462779378415</v>
      </c>
      <c r="CB126">
        <v>0.20649989656534007</v>
      </c>
      <c r="CC126">
        <v>0.28121725931534619</v>
      </c>
      <c r="CD126">
        <v>1.7262863624334568</v>
      </c>
      <c r="CE126">
        <v>1.5491024839903518</v>
      </c>
      <c r="CF126">
        <v>4.0418323366606017E-3</v>
      </c>
      <c r="CG126">
        <v>5.7416705674276118E-3</v>
      </c>
      <c r="CH126">
        <v>4.0793380466263582E-3</v>
      </c>
      <c r="CI126">
        <v>9.8007506731827496E-3</v>
      </c>
      <c r="CJ126">
        <v>4.4953044681894875E-3</v>
      </c>
      <c r="CK126">
        <v>2.1498075921864312E-2</v>
      </c>
      <c r="CL126">
        <v>2.0357208179756621E-2</v>
      </c>
      <c r="CM126">
        <v>5.5124534109535911E-3</v>
      </c>
      <c r="CN126">
        <v>3.0089245893494099E-2</v>
      </c>
      <c r="CO126">
        <v>3.0518784282368054E-3</v>
      </c>
      <c r="CP126">
        <v>2.1730795872171544E-2</v>
      </c>
      <c r="CQ126">
        <v>3.256518996941387E-3</v>
      </c>
      <c r="CR126">
        <v>1.0109406474132436E-2</v>
      </c>
      <c r="CS126">
        <v>3.954610030404585E-3</v>
      </c>
      <c r="CT126">
        <v>2.5148396713256978E-2</v>
      </c>
      <c r="CU126">
        <v>4.5539859731271682E-3</v>
      </c>
      <c r="CV126">
        <v>1.6415059011674303E-2</v>
      </c>
      <c r="CW126">
        <v>1.3781561589709225E-2</v>
      </c>
      <c r="CX126">
        <v>5.2850550890855838E-3</v>
      </c>
      <c r="CY126">
        <v>9.1009891434631444E-3</v>
      </c>
    </row>
    <row r="127" spans="1:103" x14ac:dyDescent="0.25">
      <c r="A127" s="37" t="s">
        <v>591</v>
      </c>
      <c r="B127">
        <v>944.35963291039695</v>
      </c>
      <c r="C127">
        <v>318.51198507341837</v>
      </c>
      <c r="D127" t="s">
        <v>592</v>
      </c>
      <c r="E127" t="s">
        <v>593</v>
      </c>
      <c r="F127">
        <v>72.372508974751128</v>
      </c>
      <c r="G127">
        <v>237533.04557218758</v>
      </c>
      <c r="H127">
        <v>78.707008170130649</v>
      </c>
      <c r="I127">
        <v>298.42130926850973</v>
      </c>
      <c r="J127">
        <v>389865.19258202572</v>
      </c>
      <c r="K127">
        <v>387512.9621994854</v>
      </c>
      <c r="L127">
        <v>10.98356539833957</v>
      </c>
      <c r="M127">
        <v>132.04459610668147</v>
      </c>
      <c r="N127">
        <v>255.46420385822665</v>
      </c>
      <c r="O127">
        <v>6329.1001183281451</v>
      </c>
      <c r="P127">
        <v>79.847567008069504</v>
      </c>
      <c r="Q127">
        <v>1.0381248954939082</v>
      </c>
      <c r="R127">
        <v>477.81367763642669</v>
      </c>
      <c r="S127">
        <v>1477.0947228042705</v>
      </c>
      <c r="T127">
        <v>197.84387613528449</v>
      </c>
      <c r="U127">
        <v>864.98251872294122</v>
      </c>
      <c r="V127">
        <v>126.96101804658215</v>
      </c>
      <c r="W127">
        <v>30.280628187796193</v>
      </c>
      <c r="X127">
        <v>78.416536758959438</v>
      </c>
      <c r="Y127">
        <v>7.0485749769770178</v>
      </c>
      <c r="Z127">
        <v>28.133358081099953</v>
      </c>
      <c r="AA127">
        <v>3.5411470210784191</v>
      </c>
      <c r="AB127">
        <v>6.5343762052909469</v>
      </c>
      <c r="AC127">
        <v>0.57739182891436491</v>
      </c>
      <c r="AD127">
        <v>2.5744749760341663</v>
      </c>
      <c r="AE127">
        <v>0.292391766704997</v>
      </c>
      <c r="AF127" t="s">
        <v>594</v>
      </c>
      <c r="AG127">
        <v>1.6048795275227727</v>
      </c>
      <c r="AH127">
        <v>2.6080544327799484</v>
      </c>
      <c r="AI127">
        <v>0.60086220618449759</v>
      </c>
      <c r="AJ127" s="29">
        <v>17.348197032097737</v>
      </c>
      <c r="AK127" s="30">
        <v>5.6019432187332274</v>
      </c>
      <c r="AL127" s="30" t="s">
        <v>597</v>
      </c>
      <c r="AM127" s="30" t="s">
        <v>598</v>
      </c>
      <c r="AN127" s="30">
        <v>30.817126837522341</v>
      </c>
      <c r="AO127" s="30">
        <v>3162.4554564089945</v>
      </c>
      <c r="AP127" s="30">
        <v>17.717769482126595</v>
      </c>
      <c r="AQ127" s="30">
        <v>28.96760001484213</v>
      </c>
      <c r="AR127" s="30">
        <v>4932.1886869739192</v>
      </c>
      <c r="AS127" s="30">
        <v>4701.4695970157954</v>
      </c>
      <c r="AT127" s="30">
        <v>0.33911444811655972</v>
      </c>
      <c r="AU127" s="30">
        <v>1.7939013621720152</v>
      </c>
      <c r="AV127" s="30">
        <v>5.4186310739707508</v>
      </c>
      <c r="AW127" s="30">
        <v>73.9682688903101</v>
      </c>
      <c r="AX127" s="30">
        <v>0.80751205130527925</v>
      </c>
      <c r="AY127" s="30">
        <v>3.8622998735046501E-2</v>
      </c>
      <c r="AZ127" s="30">
        <v>5.2691860973320086</v>
      </c>
      <c r="BA127" s="30">
        <v>16.375348762883402</v>
      </c>
      <c r="BB127" s="30">
        <v>2.5034947721198582</v>
      </c>
      <c r="BC127" s="30">
        <v>10.245482986534382</v>
      </c>
      <c r="BD127" s="30">
        <v>1.703446677207636</v>
      </c>
      <c r="BE127" s="30">
        <v>0.42437347923597385</v>
      </c>
      <c r="BF127" s="30">
        <v>1.0332526824884347</v>
      </c>
      <c r="BG127" s="30">
        <v>8.4693453776828964E-2</v>
      </c>
      <c r="BH127" s="30">
        <v>0.39653501005286329</v>
      </c>
      <c r="BI127" s="30">
        <v>5.9055071836997625E-2</v>
      </c>
      <c r="BJ127" s="30">
        <v>0.1431208052561978</v>
      </c>
      <c r="BK127" s="30">
        <v>1.7041959472605693E-2</v>
      </c>
      <c r="BL127" s="30">
        <v>7.3712140195403814E-2</v>
      </c>
      <c r="BM127" s="30">
        <v>1.1688475607674779E-2</v>
      </c>
      <c r="BN127" s="30" t="s">
        <v>599</v>
      </c>
      <c r="BO127" s="30">
        <v>5.3050648950450988E-2</v>
      </c>
      <c r="BP127" s="30">
        <v>6.3084059736671041E-2</v>
      </c>
      <c r="BQ127" s="31">
        <v>2.8450077374282654E-2</v>
      </c>
      <c r="BR127">
        <v>0.29333314285606255</v>
      </c>
      <c r="BS127">
        <v>7.9974891392823391E-3</v>
      </c>
      <c r="BT127">
        <v>9.5139982484515162E-2</v>
      </c>
      <c r="BU127">
        <v>32.258422751018912</v>
      </c>
      <c r="BV127">
        <v>51.570168887802112</v>
      </c>
      <c r="BW127">
        <v>4.13713046077382</v>
      </c>
      <c r="BX127">
        <v>38.689689332337991</v>
      </c>
      <c r="BY127">
        <v>57.426311558021133</v>
      </c>
      <c r="BZ127">
        <v>21.644109197074449</v>
      </c>
      <c r="CA127">
        <v>11.65920484539909</v>
      </c>
      <c r="CB127">
        <v>0.19486465308348405</v>
      </c>
      <c r="CC127">
        <v>0.26659060851800881</v>
      </c>
      <c r="CD127">
        <v>1.6297475952172775</v>
      </c>
      <c r="CE127">
        <v>1.4305729179988793</v>
      </c>
      <c r="CF127">
        <v>4.9581682922250521E-3</v>
      </c>
      <c r="CG127">
        <v>9.5933798862653241E-3</v>
      </c>
      <c r="CH127">
        <v>6.1939162734555315E-3</v>
      </c>
      <c r="CI127">
        <v>8.1252957689868545E-3</v>
      </c>
      <c r="CJ127">
        <v>3.7419650637392069E-3</v>
      </c>
      <c r="CK127">
        <v>2.8409643994607874E-2</v>
      </c>
      <c r="CL127">
        <v>1.870399858531344E-2</v>
      </c>
      <c r="CM127">
        <v>6.455278431962687E-3</v>
      </c>
      <c r="CN127">
        <v>2.4003148050374838E-2</v>
      </c>
      <c r="CO127">
        <v>4.1648332419219796E-3</v>
      </c>
      <c r="CP127">
        <v>4.109609344871183E-3</v>
      </c>
      <c r="CQ127">
        <v>1.0095290690186446E-3</v>
      </c>
      <c r="CR127">
        <v>1.9421417429035772E-2</v>
      </c>
      <c r="CS127">
        <v>3.6619801919655203E-3</v>
      </c>
      <c r="CT127">
        <v>2.0938390890216436E-2</v>
      </c>
      <c r="CU127">
        <v>4.9141405863968703E-3</v>
      </c>
      <c r="CV127">
        <v>1.9829651322954559E-2</v>
      </c>
      <c r="CW127">
        <v>1.4348894677233482E-2</v>
      </c>
      <c r="CX127">
        <v>6.191649910903662E-3</v>
      </c>
      <c r="CY127">
        <v>1.0671833566218555E-2</v>
      </c>
    </row>
    <row r="128" spans="1:103" x14ac:dyDescent="0.25">
      <c r="A128" s="37" t="s">
        <v>596</v>
      </c>
      <c r="B128">
        <v>1203.1463015443085</v>
      </c>
      <c r="C128">
        <v>357.06875669979325</v>
      </c>
      <c r="D128" t="s">
        <v>597</v>
      </c>
      <c r="E128" t="s">
        <v>598</v>
      </c>
      <c r="F128">
        <v>142.97777725283464</v>
      </c>
      <c r="G128">
        <v>227315.05094103928</v>
      </c>
      <c r="H128">
        <v>66.957780976366436</v>
      </c>
      <c r="I128">
        <v>368.58681350365504</v>
      </c>
      <c r="J128">
        <v>387721.1126961484</v>
      </c>
      <c r="K128">
        <v>376339.0314541728</v>
      </c>
      <c r="L128">
        <v>9.5388265492004525</v>
      </c>
      <c r="M128">
        <v>128.03863277591131</v>
      </c>
      <c r="N128">
        <v>302.10996728291354</v>
      </c>
      <c r="O128">
        <v>6013.5122560656482</v>
      </c>
      <c r="P128">
        <v>76.584926987442259</v>
      </c>
      <c r="Q128">
        <v>1.6032600447318093</v>
      </c>
      <c r="R128">
        <v>466.37728894664929</v>
      </c>
      <c r="S128">
        <v>1417.4793829432606</v>
      </c>
      <c r="T128">
        <v>180.43377757261462</v>
      </c>
      <c r="U128">
        <v>784.6935471866326</v>
      </c>
      <c r="V128">
        <v>116.53613862956898</v>
      </c>
      <c r="W128">
        <v>27.581332712882091</v>
      </c>
      <c r="X128">
        <v>71.719695636615214</v>
      </c>
      <c r="Y128">
        <v>6.4235544537705609</v>
      </c>
      <c r="Z128">
        <v>26.412415888702103</v>
      </c>
      <c r="AA128">
        <v>3.3860038712269991</v>
      </c>
      <c r="AB128">
        <v>6.447880282799443</v>
      </c>
      <c r="AC128">
        <v>0.54283447991079059</v>
      </c>
      <c r="AD128">
        <v>2.4930238926084298</v>
      </c>
      <c r="AE128">
        <v>0.26544346337825403</v>
      </c>
      <c r="AF128" t="s">
        <v>599</v>
      </c>
      <c r="AG128">
        <v>1.577366304930752</v>
      </c>
      <c r="AH128">
        <v>3.0185912232614447</v>
      </c>
      <c r="AI128">
        <v>0.9949305756930551</v>
      </c>
      <c r="AJ128" s="29">
        <v>39.572957692129421</v>
      </c>
      <c r="AK128" s="30">
        <v>5.6219613720068349</v>
      </c>
      <c r="AL128" s="30" t="s">
        <v>602</v>
      </c>
      <c r="AM128" s="30">
        <v>386.76560431194059</v>
      </c>
      <c r="AN128" s="30" t="s">
        <v>603</v>
      </c>
      <c r="AO128" s="30">
        <v>7632.8312627780015</v>
      </c>
      <c r="AP128" s="30" t="s">
        <v>604</v>
      </c>
      <c r="AQ128" s="30" t="s">
        <v>605</v>
      </c>
      <c r="AR128" s="30">
        <v>12426.385242194687</v>
      </c>
      <c r="AS128" s="30">
        <v>11256.171123732156</v>
      </c>
      <c r="AT128" s="30">
        <v>1.6593396062682304</v>
      </c>
      <c r="AU128" s="30">
        <v>4.1230953597069666</v>
      </c>
      <c r="AV128" s="30">
        <v>18.882230893830997</v>
      </c>
      <c r="AW128" s="30">
        <v>230.62964970463014</v>
      </c>
      <c r="AX128" s="30">
        <v>5.2767056143344586</v>
      </c>
      <c r="AY128" s="30">
        <v>0.10077314609013122</v>
      </c>
      <c r="AZ128" s="30">
        <v>37.186049720188784</v>
      </c>
      <c r="BA128" s="30">
        <v>94.276167691598758</v>
      </c>
      <c r="BB128" s="30">
        <v>13.567800780335034</v>
      </c>
      <c r="BC128" s="30">
        <v>64.096962161522825</v>
      </c>
      <c r="BD128" s="30">
        <v>9.7899093474601919</v>
      </c>
      <c r="BE128" s="30">
        <v>2.3673642266713557</v>
      </c>
      <c r="BF128" s="30">
        <v>6.289299371980686</v>
      </c>
      <c r="BG128" s="30">
        <v>0.53388416037320696</v>
      </c>
      <c r="BH128" s="30">
        <v>2.0093415305692859</v>
      </c>
      <c r="BI128" s="30">
        <v>0.25342652374487046</v>
      </c>
      <c r="BJ128" s="30">
        <v>0.61838731966114369</v>
      </c>
      <c r="BK128" s="30">
        <v>7.4305525933584832E-2</v>
      </c>
      <c r="BL128" s="30">
        <v>0.41378800425755125</v>
      </c>
      <c r="BM128" s="30">
        <v>6.314471279668582E-2</v>
      </c>
      <c r="BN128" s="30" t="s">
        <v>606</v>
      </c>
      <c r="BO128" s="30">
        <v>0.19031065439377284</v>
      </c>
      <c r="BP128" s="30">
        <v>0.18071092666033856</v>
      </c>
      <c r="BQ128" s="31">
        <v>9.8994732258548851E-2</v>
      </c>
      <c r="BR128">
        <v>3.4710686199904419</v>
      </c>
      <c r="BS128">
        <v>0.10745071673543738</v>
      </c>
      <c r="BT128">
        <v>1.0896462888978742</v>
      </c>
      <c r="BU128">
        <v>377.02728429227051</v>
      </c>
      <c r="BV128">
        <v>604.73108242915862</v>
      </c>
      <c r="BW128">
        <v>47.313518950498889</v>
      </c>
      <c r="BX128">
        <v>454.52501200666762</v>
      </c>
      <c r="BY128">
        <v>673.35717106501295</v>
      </c>
      <c r="BZ128">
        <v>268.05386586346674</v>
      </c>
      <c r="CA128">
        <v>135.80964216873591</v>
      </c>
      <c r="CB128">
        <v>2.0885538854383934</v>
      </c>
      <c r="CC128">
        <v>3.0789912961966945</v>
      </c>
      <c r="CD128">
        <v>19.172193464728128</v>
      </c>
      <c r="CE128">
        <v>16.690137907696808</v>
      </c>
      <c r="CF128">
        <v>4.3285972311179879E-2</v>
      </c>
      <c r="CG128">
        <v>7.7622904859358952E-2</v>
      </c>
      <c r="CH128">
        <v>6.6748140380549395E-2</v>
      </c>
      <c r="CI128">
        <v>8.6129739376423722E-2</v>
      </c>
      <c r="CJ128">
        <v>4.3140040135591709E-2</v>
      </c>
      <c r="CK128">
        <v>0.29896555143176179</v>
      </c>
      <c r="CL128">
        <v>0.44916675652596733</v>
      </c>
      <c r="CM128">
        <v>9.6963034445700175E-2</v>
      </c>
      <c r="CN128">
        <v>7.6359167682861648E-2</v>
      </c>
      <c r="CO128">
        <v>3.2531484842996047E-2</v>
      </c>
      <c r="CP128">
        <v>0.14132018924510667</v>
      </c>
      <c r="CQ128">
        <v>5.1246650350046864E-2</v>
      </c>
      <c r="CR128">
        <v>0.19441471593897355</v>
      </c>
      <c r="CS128">
        <v>5.5012183460037015E-2</v>
      </c>
      <c r="CT128">
        <v>0.31777139417266453</v>
      </c>
      <c r="CU128">
        <v>6.3356375473830204E-2</v>
      </c>
      <c r="CV128">
        <v>0.13834964068062153</v>
      </c>
      <c r="CW128">
        <v>0.19456058661936171</v>
      </c>
      <c r="CX128">
        <v>7.1563198951385104E-2</v>
      </c>
      <c r="CY128">
        <v>8.7460381062435491E-2</v>
      </c>
    </row>
    <row r="129" spans="1:103" x14ac:dyDescent="0.25">
      <c r="A129" s="37" t="s">
        <v>601</v>
      </c>
      <c r="B129">
        <v>1841.3834938745788</v>
      </c>
      <c r="C129">
        <v>271.39814245773681</v>
      </c>
      <c r="D129" t="s">
        <v>602</v>
      </c>
      <c r="E129">
        <v>755.19054926099909</v>
      </c>
      <c r="F129" t="s">
        <v>603</v>
      </c>
      <c r="G129">
        <v>241137.41422113354</v>
      </c>
      <c r="H129" t="s">
        <v>604</v>
      </c>
      <c r="I129" t="s">
        <v>605</v>
      </c>
      <c r="J129">
        <v>387006.41940085596</v>
      </c>
      <c r="K129">
        <v>377121.60095958284</v>
      </c>
      <c r="L129">
        <v>12.497864750560909</v>
      </c>
      <c r="M129">
        <v>126.94178835752002</v>
      </c>
      <c r="N129">
        <v>223.36394162475585</v>
      </c>
      <c r="O129">
        <v>6657.54023715125</v>
      </c>
      <c r="P129">
        <v>147.98562566982727</v>
      </c>
      <c r="Q129">
        <v>0.8973809057843164</v>
      </c>
      <c r="R129">
        <v>1053.796682453599</v>
      </c>
      <c r="S129">
        <v>3059.0813078374699</v>
      </c>
      <c r="T129">
        <v>411.9070751668126</v>
      </c>
      <c r="U129">
        <v>1817.775806840905</v>
      </c>
      <c r="V129">
        <v>256.91610986294575</v>
      </c>
      <c r="W129">
        <v>62.935697405759939</v>
      </c>
      <c r="X129">
        <v>154.69568841620773</v>
      </c>
      <c r="Y129">
        <v>13.760326919808721</v>
      </c>
      <c r="Z129">
        <v>50.550655190658993</v>
      </c>
      <c r="AA129">
        <v>6.0126447190191401</v>
      </c>
      <c r="AB129">
        <v>11.46068721437929</v>
      </c>
      <c r="AC129">
        <v>0.86654163676492457</v>
      </c>
      <c r="AD129">
        <v>4.4373649561095849</v>
      </c>
      <c r="AE129">
        <v>0.48302051845657157</v>
      </c>
      <c r="AF129" t="s">
        <v>606</v>
      </c>
      <c r="AG129">
        <v>1.5413655785487805</v>
      </c>
      <c r="AH129">
        <v>3.3360689299825745</v>
      </c>
      <c r="AI129">
        <v>0.8304339522587707</v>
      </c>
      <c r="AJ129" s="29">
        <v>7.5093158288077504</v>
      </c>
      <c r="AK129" s="30">
        <v>0.58703023058769088</v>
      </c>
      <c r="AL129" s="30" t="s">
        <v>610</v>
      </c>
      <c r="AM129" s="30">
        <v>34.817043965103963</v>
      </c>
      <c r="AN129" s="30">
        <v>20.546811737407129</v>
      </c>
      <c r="AO129" s="30">
        <v>2139.3504933336321</v>
      </c>
      <c r="AP129" s="30">
        <v>10.406037795918762</v>
      </c>
      <c r="AQ129" s="30">
        <v>13.633827219480546</v>
      </c>
      <c r="AR129" s="30">
        <v>4445.9065754956928</v>
      </c>
      <c r="AS129" s="30">
        <v>4448.8004101990973</v>
      </c>
      <c r="AT129" s="30">
        <v>0.27206199045747714</v>
      </c>
      <c r="AU129" s="30">
        <v>1.4527645781888066</v>
      </c>
      <c r="AV129" s="30">
        <v>2.0969962794147126</v>
      </c>
      <c r="AW129" s="30">
        <v>61.751957770132989</v>
      </c>
      <c r="AX129" s="30">
        <v>0.79520061357621241</v>
      </c>
      <c r="AY129" s="30">
        <v>3.5714844328362844E-3</v>
      </c>
      <c r="AZ129" s="30">
        <v>5.9854975339830503</v>
      </c>
      <c r="BA129" s="30">
        <v>15.422837172939168</v>
      </c>
      <c r="BB129" s="30">
        <v>2.0703421148916799</v>
      </c>
      <c r="BC129" s="30">
        <v>8.4563284512624683</v>
      </c>
      <c r="BD129" s="30">
        <v>1.2513330893300783</v>
      </c>
      <c r="BE129" s="30">
        <v>0.26724330970937321</v>
      </c>
      <c r="BF129" s="30">
        <v>0.69922438062112013</v>
      </c>
      <c r="BG129" s="30">
        <v>6.4537936029796864E-2</v>
      </c>
      <c r="BH129" s="30">
        <v>0.30609878171273686</v>
      </c>
      <c r="BI129" s="30">
        <v>4.4531543321939787E-2</v>
      </c>
      <c r="BJ129" s="30">
        <v>9.8425347271525548E-2</v>
      </c>
      <c r="BK129" s="30">
        <v>1.309536163850857E-2</v>
      </c>
      <c r="BL129" s="30">
        <v>6.7580152129734727E-2</v>
      </c>
      <c r="BM129" s="30">
        <v>9.0385089389237415E-3</v>
      </c>
      <c r="BN129" s="30">
        <v>2.494477682036388E-3</v>
      </c>
      <c r="BO129" s="30">
        <v>5.5976719319707581E-2</v>
      </c>
      <c r="BP129" s="30">
        <v>7.892314917170401E-2</v>
      </c>
      <c r="BQ129" s="31">
        <v>9.6756809266420624E-3</v>
      </c>
      <c r="BR129">
        <v>0.18053230878261861</v>
      </c>
      <c r="BS129">
        <v>5.5454052643488976E-3</v>
      </c>
      <c r="BT129">
        <v>5.4438255794861563E-2</v>
      </c>
      <c r="BU129">
        <v>17.418580862521818</v>
      </c>
      <c r="BV129">
        <v>30.746657532524079</v>
      </c>
      <c r="BW129">
        <v>2.3587040807319242</v>
      </c>
      <c r="BX129">
        <v>21.123788837346194</v>
      </c>
      <c r="BY129">
        <v>26.995575797303587</v>
      </c>
      <c r="BZ129">
        <v>13.766936598892043</v>
      </c>
      <c r="CA129">
        <v>5.7312338928018765</v>
      </c>
      <c r="CB129">
        <v>0.13031378450085787</v>
      </c>
      <c r="CC129">
        <v>0.16464588066777486</v>
      </c>
      <c r="CD129">
        <v>1.0565089579461748</v>
      </c>
      <c r="CE129">
        <v>0.82199721771667833</v>
      </c>
      <c r="CF129">
        <v>1.7583946118367823E-3</v>
      </c>
      <c r="CG129">
        <v>8.5352240354550539E-4</v>
      </c>
      <c r="CH129">
        <v>2.8039949153245195E-3</v>
      </c>
      <c r="CI129">
        <v>2.0279340818045955E-3</v>
      </c>
      <c r="CJ129">
        <v>1.4501873443248849E-3</v>
      </c>
      <c r="CK129">
        <v>1.0470155617470091E-2</v>
      </c>
      <c r="CL129">
        <v>8.3014342676102637E-3</v>
      </c>
      <c r="CM129">
        <v>7.6312572096173695E-4</v>
      </c>
      <c r="CN129">
        <v>1.073425524304614E-2</v>
      </c>
      <c r="CO129">
        <v>1.5730714139948723E-3</v>
      </c>
      <c r="CP129">
        <v>6.7594761455681664E-3</v>
      </c>
      <c r="CQ129">
        <v>1.2736134787261772E-3</v>
      </c>
      <c r="CR129">
        <v>4.1196226156074356E-3</v>
      </c>
      <c r="CS129">
        <v>2.2689311105789085E-3</v>
      </c>
      <c r="CT129">
        <v>1.0333517571703249E-2</v>
      </c>
      <c r="CU129">
        <v>1.3876047043872911E-3</v>
      </c>
      <c r="CV129">
        <v>1.7855476823761339E-3</v>
      </c>
      <c r="CW129">
        <v>6.3412576046846716E-3</v>
      </c>
      <c r="CX129">
        <v>2.7665273881342183E-3</v>
      </c>
      <c r="CY129">
        <v>2.7716567326929115E-3</v>
      </c>
    </row>
    <row r="130" spans="1:103" x14ac:dyDescent="0.25">
      <c r="A130" s="37" t="s">
        <v>609</v>
      </c>
      <c r="B130">
        <v>712.21662797149008</v>
      </c>
      <c r="C130">
        <v>56.326439740357394</v>
      </c>
      <c r="D130" t="s">
        <v>610</v>
      </c>
      <c r="E130">
        <v>446.9231550965888</v>
      </c>
      <c r="F130">
        <v>699.15692202456398</v>
      </c>
      <c r="G130">
        <v>223125.13731591747</v>
      </c>
      <c r="H130">
        <v>180.14437599086193</v>
      </c>
      <c r="I130">
        <v>212.32578541494792</v>
      </c>
      <c r="J130">
        <v>397369.47218259634</v>
      </c>
      <c r="K130">
        <v>391380.81174610998</v>
      </c>
      <c r="L130">
        <v>9.6344159468101118</v>
      </c>
      <c r="M130">
        <v>140.32523158377583</v>
      </c>
      <c r="N130">
        <v>75.901409954616213</v>
      </c>
      <c r="O130">
        <v>6206.4062390153977</v>
      </c>
      <c r="P130">
        <v>76.652260388822</v>
      </c>
      <c r="Q130">
        <v>3.7164570120786361E-2</v>
      </c>
      <c r="R130">
        <v>505.90603791330722</v>
      </c>
      <c r="S130">
        <v>1363.621191438396</v>
      </c>
      <c r="T130">
        <v>170.99977218740744</v>
      </c>
      <c r="U130">
        <v>702.46015399540568</v>
      </c>
      <c r="V130">
        <v>100.74420107353147</v>
      </c>
      <c r="W130">
        <v>24.024589259851584</v>
      </c>
      <c r="X130">
        <v>62.838852122985735</v>
      </c>
      <c r="Y130">
        <v>5.78374652636119</v>
      </c>
      <c r="Z130">
        <v>24.571492364832725</v>
      </c>
      <c r="AA130">
        <v>3.1942700014904744</v>
      </c>
      <c r="AB130">
        <v>6.6770726185254654</v>
      </c>
      <c r="AC130">
        <v>0.58907997900505493</v>
      </c>
      <c r="AD130">
        <v>3.0985004378064724</v>
      </c>
      <c r="AE130">
        <v>0.32691967479528805</v>
      </c>
      <c r="AF130">
        <v>9.3340438500817014E-3</v>
      </c>
      <c r="AG130">
        <v>3.8018364678046894</v>
      </c>
      <c r="AH130">
        <v>7.0846378826170637</v>
      </c>
      <c r="AI130">
        <v>0.30049698755546156</v>
      </c>
      <c r="AJ130" s="29">
        <v>7.8264251874690309</v>
      </c>
      <c r="AK130" s="30">
        <v>0.7726969930849571</v>
      </c>
      <c r="AL130" s="30" t="s">
        <v>613</v>
      </c>
      <c r="AM130" s="30">
        <v>39.886219211829719</v>
      </c>
      <c r="AN130" s="30">
        <v>18.59477497523147</v>
      </c>
      <c r="AO130" s="30">
        <v>2609.2514835197994</v>
      </c>
      <c r="AP130" s="30">
        <v>10.427485629391589</v>
      </c>
      <c r="AQ130" s="30">
        <v>13.9565548992083</v>
      </c>
      <c r="AR130" s="30">
        <v>3875.0970968066072</v>
      </c>
      <c r="AS130" s="30">
        <v>3530.1041436765368</v>
      </c>
      <c r="AT130" s="30">
        <v>0.22016629422164552</v>
      </c>
      <c r="AU130" s="30">
        <v>1.5360357730534921</v>
      </c>
      <c r="AV130" s="30">
        <v>2.7859550966739413</v>
      </c>
      <c r="AW130" s="30">
        <v>68.516531642837492</v>
      </c>
      <c r="AX130" s="30">
        <v>0.84182514595593916</v>
      </c>
      <c r="AY130" s="30">
        <v>3.0548233054564708E-3</v>
      </c>
      <c r="AZ130" s="30">
        <v>5.2872755574883694</v>
      </c>
      <c r="BA130" s="30">
        <v>14.129101974089812</v>
      </c>
      <c r="BB130" s="30">
        <v>1.7544289745113468</v>
      </c>
      <c r="BC130" s="30">
        <v>7.1706277591506487</v>
      </c>
      <c r="BD130" s="30">
        <v>1.1422031794423348</v>
      </c>
      <c r="BE130" s="30">
        <v>0.26162509722256111</v>
      </c>
      <c r="BF130" s="30">
        <v>0.75252628906473029</v>
      </c>
      <c r="BG130" s="30">
        <v>7.232091197580269E-2</v>
      </c>
      <c r="BH130" s="30">
        <v>0.31575681591199728</v>
      </c>
      <c r="BI130" s="30">
        <v>4.3168561870803875E-2</v>
      </c>
      <c r="BJ130" s="30">
        <v>9.1359885873847371E-2</v>
      </c>
      <c r="BK130" s="30">
        <v>1.2237769068049586E-2</v>
      </c>
      <c r="BL130" s="30">
        <v>5.9585675947708257E-2</v>
      </c>
      <c r="BM130" s="30">
        <v>9.2550777414478237E-3</v>
      </c>
      <c r="BN130" s="30" t="s">
        <v>614</v>
      </c>
      <c r="BO130" s="30">
        <v>6.481251940412136E-2</v>
      </c>
      <c r="BP130" s="30">
        <v>0.10484623327697956</v>
      </c>
      <c r="BQ130" s="31">
        <v>4.7196284527635862E-3</v>
      </c>
      <c r="BR130">
        <v>0.17954215527942755</v>
      </c>
      <c r="BS130">
        <v>4.8701833679788481E-3</v>
      </c>
      <c r="BT130">
        <v>5.4932264399178574E-2</v>
      </c>
      <c r="BU130">
        <v>17.289593231503652</v>
      </c>
      <c r="BV130">
        <v>30.422289280232121</v>
      </c>
      <c r="BW130">
        <v>2.412050418866801</v>
      </c>
      <c r="BX130">
        <v>20.641867696106992</v>
      </c>
      <c r="BY130">
        <v>26.803453408090977</v>
      </c>
      <c r="BZ130">
        <v>13.112619775193719</v>
      </c>
      <c r="CA130">
        <v>5.6412698127688001</v>
      </c>
      <c r="CB130">
        <v>0.14902007845310872</v>
      </c>
      <c r="CC130">
        <v>0.16316668743502846</v>
      </c>
      <c r="CD130">
        <v>1.0472964020660023</v>
      </c>
      <c r="CE130">
        <v>0.8143026588509733</v>
      </c>
      <c r="CF130">
        <v>1.9330744751256635E-3</v>
      </c>
      <c r="CG130">
        <v>8.5474291844107864E-4</v>
      </c>
      <c r="CH130">
        <v>3.4611772035064645E-3</v>
      </c>
      <c r="CI130">
        <v>4.4126983302064703E-3</v>
      </c>
      <c r="CJ130">
        <v>1.8575871604958878E-3</v>
      </c>
      <c r="CK130">
        <v>1.8188400179657175E-2</v>
      </c>
      <c r="CL130">
        <v>1.3545544093509831E-2</v>
      </c>
      <c r="CM130">
        <v>7.6449431858962062E-4</v>
      </c>
      <c r="CN130">
        <v>1.0560517541140206E-2</v>
      </c>
      <c r="CO130">
        <v>4.1917304217510673E-4</v>
      </c>
      <c r="CP130">
        <v>8.658101264080181E-3</v>
      </c>
      <c r="CQ130">
        <v>1.25526012941938E-3</v>
      </c>
      <c r="CR130">
        <v>6.7218534268971963E-3</v>
      </c>
      <c r="CS130">
        <v>1.8212371976896872E-3</v>
      </c>
      <c r="CT130">
        <v>7.7961601680319442E-3</v>
      </c>
      <c r="CU130">
        <v>1.7389365025826484E-3</v>
      </c>
      <c r="CV130">
        <v>8.5957182283466979E-3</v>
      </c>
      <c r="CW130">
        <v>5.6955512251140993E-3</v>
      </c>
      <c r="CX130">
        <v>2.3365588144894952E-3</v>
      </c>
      <c r="CY130">
        <v>1.8413882631385921E-3</v>
      </c>
    </row>
    <row r="131" spans="1:103" x14ac:dyDescent="0.25">
      <c r="A131" s="37" t="s">
        <v>612</v>
      </c>
      <c r="B131">
        <v>725.48159249654236</v>
      </c>
      <c r="C131">
        <v>59.887237110548178</v>
      </c>
      <c r="D131" t="s">
        <v>613</v>
      </c>
      <c r="E131">
        <v>419.0926417034359</v>
      </c>
      <c r="F131">
        <v>633.53548061167805</v>
      </c>
      <c r="G131">
        <v>231968.28602329793</v>
      </c>
      <c r="H131">
        <v>191.02106927576375</v>
      </c>
      <c r="I131">
        <v>224.04371816025443</v>
      </c>
      <c r="J131">
        <v>391508.98716119828</v>
      </c>
      <c r="K131">
        <v>385651.06801464601</v>
      </c>
      <c r="L131">
        <v>9.7345060480417231</v>
      </c>
      <c r="M131">
        <v>149.08622948720608</v>
      </c>
      <c r="N131">
        <v>83.174630404510822</v>
      </c>
      <c r="O131">
        <v>6370.4521893809833</v>
      </c>
      <c r="P131">
        <v>79.200901944792307</v>
      </c>
      <c r="Q131">
        <v>2.9963344179407492E-2</v>
      </c>
      <c r="R131">
        <v>495.55851343948694</v>
      </c>
      <c r="S131">
        <v>1333.3700155761358</v>
      </c>
      <c r="T131">
        <v>168.95543197740844</v>
      </c>
      <c r="U131">
        <v>709.94075938434571</v>
      </c>
      <c r="V131">
        <v>103.70632527796803</v>
      </c>
      <c r="W131">
        <v>24.580839932626926</v>
      </c>
      <c r="X131">
        <v>64.653836222820956</v>
      </c>
      <c r="Y131">
        <v>5.814463511999449</v>
      </c>
      <c r="Z131">
        <v>24.598652447132096</v>
      </c>
      <c r="AA131">
        <v>3.1008317620552428</v>
      </c>
      <c r="AB131">
        <v>6.6745444592806216</v>
      </c>
      <c r="AC131">
        <v>0.60633992445887397</v>
      </c>
      <c r="AD131">
        <v>3.097391176223911</v>
      </c>
      <c r="AE131">
        <v>0.34895228153809116</v>
      </c>
      <c r="AF131" t="s">
        <v>614</v>
      </c>
      <c r="AG131">
        <v>3.9164833144826021</v>
      </c>
      <c r="AH131">
        <v>6.8819541074117003</v>
      </c>
      <c r="AI131">
        <v>8.5770562680547738E-2</v>
      </c>
      <c r="AJ131" s="29">
        <v>10.358710118124229</v>
      </c>
      <c r="AK131" s="30">
        <v>0.8264923044250736</v>
      </c>
      <c r="AL131" s="30" t="s">
        <v>617</v>
      </c>
      <c r="AM131" s="30">
        <v>81.379720892482908</v>
      </c>
      <c r="AN131" s="30">
        <v>43.912677536384507</v>
      </c>
      <c r="AO131" s="30">
        <v>3716.0535221347718</v>
      </c>
      <c r="AP131" s="30">
        <v>23.149615391585819</v>
      </c>
      <c r="AQ131" s="30">
        <v>29.765537348699883</v>
      </c>
      <c r="AR131" s="30">
        <v>5817.415291241804</v>
      </c>
      <c r="AS131" s="30">
        <v>5890.4003770188419</v>
      </c>
      <c r="AT131" s="30">
        <v>0.42303290256950654</v>
      </c>
      <c r="AU131" s="30">
        <v>2.0979556987067864</v>
      </c>
      <c r="AV131" s="30">
        <v>4.4057554445390608</v>
      </c>
      <c r="AW131" s="30">
        <v>98.792873084031854</v>
      </c>
      <c r="AX131" s="30">
        <v>1.3832526964788707</v>
      </c>
      <c r="AY131" s="30">
        <v>6.5766229367630186E-3</v>
      </c>
      <c r="AZ131" s="30">
        <v>9.0604117582479482</v>
      </c>
      <c r="BA131" s="30">
        <v>22.973713751943684</v>
      </c>
      <c r="BB131" s="30">
        <v>2.7518973618009084</v>
      </c>
      <c r="BC131" s="30">
        <v>10.764005223494895</v>
      </c>
      <c r="BD131" s="30">
        <v>1.4272470537821025</v>
      </c>
      <c r="BE131" s="30">
        <v>0.36375632239765954</v>
      </c>
      <c r="BF131" s="30">
        <v>1.0857561681219015</v>
      </c>
      <c r="BG131" s="30">
        <v>0.11572110040131557</v>
      </c>
      <c r="BH131" s="30">
        <v>0.43613427788524661</v>
      </c>
      <c r="BI131" s="30">
        <v>6.4554891372699444E-2</v>
      </c>
      <c r="BJ131" s="30">
        <v>0.11703516739540236</v>
      </c>
      <c r="BK131" s="30">
        <v>1.9386498506828526E-2</v>
      </c>
      <c r="BL131" s="30">
        <v>0.10083305605007069</v>
      </c>
      <c r="BM131" s="30">
        <v>1.4267735885772325E-2</v>
      </c>
      <c r="BN131" s="30" t="s">
        <v>618</v>
      </c>
      <c r="BO131" s="30">
        <v>8.8739073520630304E-2</v>
      </c>
      <c r="BP131" s="30">
        <v>0.13891454453812149</v>
      </c>
      <c r="BQ131" s="31">
        <v>1.1482627999147824E-2</v>
      </c>
      <c r="BR131">
        <v>0.4188206324021167</v>
      </c>
      <c r="BS131">
        <v>1.4954341762283174E-2</v>
      </c>
      <c r="BT131">
        <v>0.12683766301190233</v>
      </c>
      <c r="BU131">
        <v>40.259517816557427</v>
      </c>
      <c r="BV131">
        <v>70.613277539107742</v>
      </c>
      <c r="BW131">
        <v>5.5816224094521241</v>
      </c>
      <c r="BX131">
        <v>48.428788141396026</v>
      </c>
      <c r="BY131">
        <v>62.937197222121526</v>
      </c>
      <c r="BZ131">
        <v>29.835617705379263</v>
      </c>
      <c r="CA131">
        <v>12.978340371401758</v>
      </c>
      <c r="CB131">
        <v>0.31808250128551857</v>
      </c>
      <c r="CC131">
        <v>0.38026418127796702</v>
      </c>
      <c r="CD131">
        <v>2.4155765724542082</v>
      </c>
      <c r="CE131">
        <v>1.886213065733324</v>
      </c>
      <c r="CF131">
        <v>4.4976140649670496E-3</v>
      </c>
      <c r="CG131">
        <v>8.5429763416555102E-3</v>
      </c>
      <c r="CH131">
        <v>7.7683349558242869E-3</v>
      </c>
      <c r="CI131">
        <v>1.0060046242613103E-2</v>
      </c>
      <c r="CJ131">
        <v>4.3236726728437189E-3</v>
      </c>
      <c r="CK131">
        <v>5.4790949776189288E-3</v>
      </c>
      <c r="CL131">
        <v>1.8987275450748766E-2</v>
      </c>
      <c r="CM131">
        <v>8.5587519358859762E-3</v>
      </c>
      <c r="CN131">
        <v>2.8594146463834787E-2</v>
      </c>
      <c r="CO131">
        <v>2.8248052211133708E-3</v>
      </c>
      <c r="CP131">
        <v>4.1195065333688571E-3</v>
      </c>
      <c r="CQ131">
        <v>2.9132356822558756E-3</v>
      </c>
      <c r="CR131">
        <v>9.4217547946591051E-3</v>
      </c>
      <c r="CS131">
        <v>4.237056707446926E-3</v>
      </c>
      <c r="CT131">
        <v>2.7852336612717091E-2</v>
      </c>
      <c r="CU131">
        <v>5.2699420752168498E-3</v>
      </c>
      <c r="CV131">
        <v>1.7870498787070258E-2</v>
      </c>
      <c r="CW131">
        <v>1.5635434457343288E-2</v>
      </c>
      <c r="CX131">
        <v>7.0825302899262879E-3</v>
      </c>
      <c r="CY131">
        <v>5.4460647486423682E-3</v>
      </c>
    </row>
    <row r="132" spans="1:103" x14ac:dyDescent="0.25">
      <c r="A132" s="37" t="s">
        <v>616</v>
      </c>
      <c r="B132">
        <v>747.61559334014134</v>
      </c>
      <c r="C132">
        <v>51.588265891978132</v>
      </c>
      <c r="D132" t="s">
        <v>617</v>
      </c>
      <c r="E132">
        <v>223.86423119480165</v>
      </c>
      <c r="F132">
        <v>693.43458868290247</v>
      </c>
      <c r="G132">
        <v>227572.31575573885</v>
      </c>
      <c r="H132">
        <v>235.85327853572554</v>
      </c>
      <c r="I132">
        <v>272.64564485331391</v>
      </c>
      <c r="J132">
        <v>395439.8002853067</v>
      </c>
      <c r="K132">
        <v>383223.23793276655</v>
      </c>
      <c r="L132">
        <v>9.4595048781829636</v>
      </c>
      <c r="M132">
        <v>142.85390523509037</v>
      </c>
      <c r="N132">
        <v>71.462618721310278</v>
      </c>
      <c r="O132">
        <v>6646.9956696804047</v>
      </c>
      <c r="P132">
        <v>86.464410544177838</v>
      </c>
      <c r="Q132">
        <v>3.5679502515392689E-2</v>
      </c>
      <c r="R132">
        <v>572.06240202859374</v>
      </c>
      <c r="S132">
        <v>1493.8199618591782</v>
      </c>
      <c r="T132">
        <v>185.02244821627849</v>
      </c>
      <c r="U132">
        <v>762.61831691883128</v>
      </c>
      <c r="V132">
        <v>110.5872954322125</v>
      </c>
      <c r="W132">
        <v>26.297386234006744</v>
      </c>
      <c r="X132">
        <v>70.619841624237736</v>
      </c>
      <c r="Y132">
        <v>6.4201520649649151</v>
      </c>
      <c r="Z132">
        <v>26.235519558663832</v>
      </c>
      <c r="AA132">
        <v>3.4055125706273159</v>
      </c>
      <c r="AB132">
        <v>7.005733680237987</v>
      </c>
      <c r="AC132">
        <v>0.63737714808259538</v>
      </c>
      <c r="AD132">
        <v>3.2565039052746081</v>
      </c>
      <c r="AE132">
        <v>0.35910823063046898</v>
      </c>
      <c r="AF132" t="s">
        <v>618</v>
      </c>
      <c r="AG132">
        <v>4.5442634550040193</v>
      </c>
      <c r="AH132">
        <v>8.4672795042864273</v>
      </c>
      <c r="AI132">
        <v>0.18193046865306561</v>
      </c>
      <c r="AJ132" s="29">
        <v>5.7612428871487209</v>
      </c>
      <c r="AK132" s="30">
        <v>70.581504418391702</v>
      </c>
      <c r="AL132" s="30">
        <v>6.8931028354395699E-2</v>
      </c>
      <c r="AM132" s="30">
        <v>107.28970978192616</v>
      </c>
      <c r="AN132" s="30">
        <v>51.131842486977078</v>
      </c>
      <c r="AO132" s="30">
        <v>1016.3987066778728</v>
      </c>
      <c r="AP132" s="30">
        <v>26.874428259587294</v>
      </c>
      <c r="AQ132" s="30">
        <v>33.216019395493568</v>
      </c>
      <c r="AR132" s="30">
        <v>6796.084066641075</v>
      </c>
      <c r="AS132" s="30">
        <v>6751.9849844306991</v>
      </c>
      <c r="AT132" s="30">
        <v>0.23647672477857962</v>
      </c>
      <c r="AU132" s="30">
        <v>45.717517206077474</v>
      </c>
      <c r="AV132" s="30">
        <v>42.913878018452557</v>
      </c>
      <c r="AW132" s="30">
        <v>141.4548071661462</v>
      </c>
      <c r="AX132" s="30">
        <v>0.73051475459182802</v>
      </c>
      <c r="AY132" s="30" t="s">
        <v>973</v>
      </c>
      <c r="AZ132" s="30">
        <v>3.8832377811867027</v>
      </c>
      <c r="BA132" s="30">
        <v>8.0031797881416527</v>
      </c>
      <c r="BB132" s="30">
        <v>0.98729367211999552</v>
      </c>
      <c r="BC132" s="30">
        <v>3.5091430926754783</v>
      </c>
      <c r="BD132" s="30">
        <v>0.48911451993980876</v>
      </c>
      <c r="BE132" s="30">
        <v>0.14905342811473563</v>
      </c>
      <c r="BF132" s="30">
        <v>0.50258337386704866</v>
      </c>
      <c r="BG132" s="30">
        <v>5.1371451144525578E-2</v>
      </c>
      <c r="BH132" s="30">
        <v>0.23796707231713551</v>
      </c>
      <c r="BI132" s="30">
        <v>3.5303144905714172E-2</v>
      </c>
      <c r="BJ132" s="30">
        <v>9.5509413119729325E-2</v>
      </c>
      <c r="BK132" s="30">
        <v>1.7266416794252282E-2</v>
      </c>
      <c r="BL132" s="30">
        <v>7.03194757762753E-2</v>
      </c>
      <c r="BM132" s="30">
        <v>1.5476624132970504E-2</v>
      </c>
      <c r="BN132" s="30" t="s">
        <v>974</v>
      </c>
      <c r="BO132" s="30">
        <v>0.27367683937299087</v>
      </c>
      <c r="BP132" s="30">
        <v>7.6880214343822278E-2</v>
      </c>
      <c r="BQ132" s="31">
        <v>1.2373392695325225E-2</v>
      </c>
      <c r="BR132">
        <v>0.45795039413598249</v>
      </c>
      <c r="BS132">
        <v>2.1419593597665036E-2</v>
      </c>
      <c r="BT132">
        <v>0.14419600634659199</v>
      </c>
      <c r="BU132">
        <v>45.691573987254849</v>
      </c>
      <c r="BV132">
        <v>79.626531474601279</v>
      </c>
      <c r="BW132">
        <v>6.2040180522441881</v>
      </c>
      <c r="BX132">
        <v>54.569172818782732</v>
      </c>
      <c r="BY132">
        <v>72.799887967288342</v>
      </c>
      <c r="BZ132">
        <v>33.346429651989183</v>
      </c>
      <c r="CA132">
        <v>14.782238543755456</v>
      </c>
      <c r="CB132">
        <v>0.28289062490115846</v>
      </c>
      <c r="CC132">
        <v>0.43613280585823083</v>
      </c>
      <c r="CD132">
        <v>2.7376064094252777</v>
      </c>
      <c r="CE132">
        <v>2.1602178440543551</v>
      </c>
      <c r="CF132">
        <v>3.238698295151706E-3</v>
      </c>
      <c r="CG132">
        <v>8.6572834681578111E-3</v>
      </c>
      <c r="CH132">
        <v>5.3373772596074917E-3</v>
      </c>
      <c r="CI132">
        <v>7.1002035804282985E-3</v>
      </c>
      <c r="CJ132">
        <v>3.9169979529847399E-3</v>
      </c>
      <c r="CK132">
        <v>7.3634523016216672E-3</v>
      </c>
      <c r="CL132">
        <v>2.2735203336703379E-2</v>
      </c>
      <c r="CM132">
        <v>1.0009762639449049E-2</v>
      </c>
      <c r="CN132">
        <v>4.65965092268152E-2</v>
      </c>
      <c r="CO132">
        <v>4.2507701245528638E-3</v>
      </c>
      <c r="CP132">
        <v>2.3519510057914778E-2</v>
      </c>
      <c r="CQ132">
        <v>3.4887922286501232E-3</v>
      </c>
      <c r="CR132">
        <v>1.4172142049966752E-2</v>
      </c>
      <c r="CS132">
        <v>7.2920869132635539E-3</v>
      </c>
      <c r="CT132">
        <v>1.7038643094477012E-2</v>
      </c>
      <c r="CU132">
        <v>5.5219452790656806E-3</v>
      </c>
      <c r="CV132">
        <v>2.3333514412176789E-2</v>
      </c>
      <c r="CW132">
        <v>1.5512290844417763E-2</v>
      </c>
      <c r="CX132">
        <v>9.0209667529547333E-3</v>
      </c>
      <c r="CY132">
        <v>8.3081587541643329E-3</v>
      </c>
    </row>
    <row r="133" spans="1:103" x14ac:dyDescent="0.25">
      <c r="A133" s="35" t="s">
        <v>620</v>
      </c>
      <c r="B133" s="35">
        <v>312.13552682572578</v>
      </c>
      <c r="C133" s="35">
        <v>2933.3892225694804</v>
      </c>
      <c r="D133" s="35">
        <v>0.17487625623388725</v>
      </c>
      <c r="E133" s="35">
        <v>494.64045001895767</v>
      </c>
      <c r="F133" s="35">
        <v>642.70101989178977</v>
      </c>
      <c r="G133" s="35">
        <v>97866.014521536446</v>
      </c>
      <c r="H133" s="35">
        <v>160.93409162115196</v>
      </c>
      <c r="I133" s="35">
        <v>267.00135510754467</v>
      </c>
      <c r="J133" s="35">
        <v>397512.41084165481</v>
      </c>
      <c r="K133" s="35">
        <v>384679.31486262026</v>
      </c>
      <c r="L133" s="35">
        <v>3.5301794374192541</v>
      </c>
      <c r="M133" s="35">
        <v>1884.3023909757992</v>
      </c>
      <c r="N133" s="36">
        <v>1907.1111966756603</v>
      </c>
      <c r="O133" s="35">
        <v>7056.3202173893424</v>
      </c>
      <c r="P133" s="35">
        <v>47.792553866164873</v>
      </c>
      <c r="Q133" s="35" t="s">
        <v>973</v>
      </c>
      <c r="R133" s="35">
        <v>267.39007926368396</v>
      </c>
      <c r="S133" s="35">
        <v>679.91571329810233</v>
      </c>
      <c r="T133" s="35">
        <v>87.06592976787681</v>
      </c>
      <c r="U133" s="35">
        <v>356.72490141730498</v>
      </c>
      <c r="V133" s="35">
        <v>51.347686193012855</v>
      </c>
      <c r="W133" s="35">
        <v>12.873069210451606</v>
      </c>
      <c r="X133" s="35">
        <v>33.961197488100971</v>
      </c>
      <c r="Y133" s="35">
        <v>3.130974671139279</v>
      </c>
      <c r="Z133" s="35">
        <v>13.543662399660681</v>
      </c>
      <c r="AA133" s="35">
        <v>1.7752755152203445</v>
      </c>
      <c r="AB133" s="35">
        <v>3.95109001263737</v>
      </c>
      <c r="AC133" s="35">
        <v>0.38820505116610704</v>
      </c>
      <c r="AD133" s="35">
        <v>2.2847691891007922</v>
      </c>
      <c r="AE133" s="35">
        <v>0.28422485092134053</v>
      </c>
      <c r="AF133" s="35" t="s">
        <v>974</v>
      </c>
      <c r="AG133" s="35">
        <v>12.206086752102911</v>
      </c>
      <c r="AH133" s="35">
        <v>3.1911292739078734</v>
      </c>
      <c r="AI133" s="35">
        <v>0.12568725132345357</v>
      </c>
      <c r="AJ133" s="29">
        <v>9.6851347722976779</v>
      </c>
      <c r="AK133" s="30">
        <v>0.97821895902126443</v>
      </c>
      <c r="AL133" s="30" t="s">
        <v>623</v>
      </c>
      <c r="AM133" s="30">
        <v>33.843659681879529</v>
      </c>
      <c r="AN133" s="30">
        <v>17.58819664367708</v>
      </c>
      <c r="AO133" s="30">
        <v>2433.4400166578753</v>
      </c>
      <c r="AP133" s="30">
        <v>10.573829495767852</v>
      </c>
      <c r="AQ133" s="30">
        <v>12.833958975978236</v>
      </c>
      <c r="AR133" s="30">
        <v>3985.580232381903</v>
      </c>
      <c r="AS133" s="30">
        <v>4232.0307174988002</v>
      </c>
      <c r="AT133" s="30">
        <v>0.24853776939956115</v>
      </c>
      <c r="AU133" s="30">
        <v>1.8132348868284318</v>
      </c>
      <c r="AV133" s="30">
        <v>3.5189321589870475</v>
      </c>
      <c r="AW133" s="30">
        <v>72.772597236740168</v>
      </c>
      <c r="AX133" s="30">
        <v>0.78492616017675876</v>
      </c>
      <c r="AY133" s="30">
        <v>4.5105166074776515E-3</v>
      </c>
      <c r="AZ133" s="30">
        <v>5.3641802488065027</v>
      </c>
      <c r="BA133" s="30">
        <v>15.184138126794913</v>
      </c>
      <c r="BB133" s="30">
        <v>2.0740992872772335</v>
      </c>
      <c r="BC133" s="30">
        <v>8.0260360164102114</v>
      </c>
      <c r="BD133" s="30">
        <v>1.2260871578482335</v>
      </c>
      <c r="BE133" s="30">
        <v>0.26810436603739735</v>
      </c>
      <c r="BF133" s="30">
        <v>0.76572165989087237</v>
      </c>
      <c r="BG133" s="30">
        <v>6.7134139050679595E-2</v>
      </c>
      <c r="BH133" s="30">
        <v>0.2859071872956877</v>
      </c>
      <c r="BI133" s="30">
        <v>4.2952186061147445E-2</v>
      </c>
      <c r="BJ133" s="30">
        <v>0.10156322095306766</v>
      </c>
      <c r="BK133" s="30">
        <v>1.2337476229556469E-2</v>
      </c>
      <c r="BL133" s="30">
        <v>7.0018369166402888E-2</v>
      </c>
      <c r="BM133" s="30">
        <v>9.2945163177014997E-3</v>
      </c>
      <c r="BN133" s="30" t="s">
        <v>624</v>
      </c>
      <c r="BO133" s="30">
        <v>7.0517417698230722E-2</v>
      </c>
      <c r="BP133" s="30">
        <v>0.11045455948572214</v>
      </c>
      <c r="BQ133" s="31">
        <v>7.8621613568195907E-3</v>
      </c>
      <c r="BR133">
        <v>0.16245160661953939</v>
      </c>
      <c r="BS133">
        <v>5.2296475529399295E-3</v>
      </c>
      <c r="BT133">
        <v>5.0150217673484772E-2</v>
      </c>
      <c r="BU133">
        <v>16.495901102583726</v>
      </c>
      <c r="BV133">
        <v>28.651298350889718</v>
      </c>
      <c r="BW133">
        <v>2.2141290900537944</v>
      </c>
      <c r="BX133">
        <v>19.97488164069269</v>
      </c>
      <c r="BY133">
        <v>26.298865038378146</v>
      </c>
      <c r="BZ133">
        <v>12.00006390753199</v>
      </c>
      <c r="CA133">
        <v>5.2626533640692541</v>
      </c>
      <c r="CB133">
        <v>0.12115666534499317</v>
      </c>
      <c r="CC133">
        <v>0.15618068249251041</v>
      </c>
      <c r="CD133">
        <v>0.99116249163499326</v>
      </c>
      <c r="CE133">
        <v>0.78169611907926972</v>
      </c>
      <c r="CF133">
        <v>3.8014859580825909E-4</v>
      </c>
      <c r="CG133">
        <v>8.0894824534275878E-4</v>
      </c>
      <c r="CH133">
        <v>2.92782789268027E-3</v>
      </c>
      <c r="CI133">
        <v>1.9084839411782739E-3</v>
      </c>
      <c r="CJ133">
        <v>1.9461530745562396E-3</v>
      </c>
      <c r="CK133">
        <v>1.3006138941864222E-2</v>
      </c>
      <c r="CL133">
        <v>7.8232094980982964E-3</v>
      </c>
      <c r="CM133">
        <v>7.264340142992536E-4</v>
      </c>
      <c r="CN133">
        <v>1.1771638092871572E-2</v>
      </c>
      <c r="CO133">
        <v>1.1642389488462654E-3</v>
      </c>
      <c r="CP133">
        <v>7.4079401577808422E-3</v>
      </c>
      <c r="CQ133">
        <v>1.2005586884322001E-3</v>
      </c>
      <c r="CR133">
        <v>7.0410930149255721E-3</v>
      </c>
      <c r="CS133">
        <v>1.9522648055505726E-3</v>
      </c>
      <c r="CT133">
        <v>1.146132638097625E-2</v>
      </c>
      <c r="CU133">
        <v>1.3074636425359355E-3</v>
      </c>
      <c r="CV133">
        <v>6.310040481871562E-3</v>
      </c>
      <c r="CW133">
        <v>4.8893510000652066E-3</v>
      </c>
      <c r="CX133">
        <v>1.7587980575046857E-3</v>
      </c>
      <c r="CY133">
        <v>2.6190936721204993E-3</v>
      </c>
    </row>
    <row r="134" spans="1:103" x14ac:dyDescent="0.25">
      <c r="A134" s="37" t="s">
        <v>622</v>
      </c>
      <c r="B134">
        <v>950.54634870402231</v>
      </c>
      <c r="C134">
        <v>81.865557817124625</v>
      </c>
      <c r="D134" t="s">
        <v>623</v>
      </c>
      <c r="E134">
        <v>237.60591242837617</v>
      </c>
      <c r="F134">
        <v>471.74535496675475</v>
      </c>
      <c r="G134">
        <v>220099.241436718</v>
      </c>
      <c r="H134">
        <v>233.09339029964426</v>
      </c>
      <c r="I134">
        <v>212.9078576505288</v>
      </c>
      <c r="J134">
        <v>397012.12553495012</v>
      </c>
      <c r="K134">
        <v>395744.66303266567</v>
      </c>
      <c r="L134">
        <v>9.929029718900253</v>
      </c>
      <c r="M134">
        <v>161.09022623434228</v>
      </c>
      <c r="N134">
        <v>129.88962390937144</v>
      </c>
      <c r="O134">
        <v>6932.0191788997454</v>
      </c>
      <c r="P134">
        <v>81.771677105888301</v>
      </c>
      <c r="Q134">
        <v>6.4178968736618686E-2</v>
      </c>
      <c r="R134">
        <v>566.31418861375585</v>
      </c>
      <c r="S134">
        <v>1459.4687070476821</v>
      </c>
      <c r="T134">
        <v>183.76587944999426</v>
      </c>
      <c r="U134">
        <v>752.47211234662711</v>
      </c>
      <c r="V134">
        <v>107.14762611882298</v>
      </c>
      <c r="W134">
        <v>25.277312785379543</v>
      </c>
      <c r="X134">
        <v>66.061336696112477</v>
      </c>
      <c r="Y134">
        <v>6.061912909701169</v>
      </c>
      <c r="Z134">
        <v>26.071925692766502</v>
      </c>
      <c r="AA134">
        <v>3.4035009184856335</v>
      </c>
      <c r="AB134">
        <v>7.3398556861995194</v>
      </c>
      <c r="AC134">
        <v>0.65571765384419189</v>
      </c>
      <c r="AD134">
        <v>3.3186928084360514</v>
      </c>
      <c r="AE134">
        <v>0.36190561231945212</v>
      </c>
      <c r="AF134" t="s">
        <v>624</v>
      </c>
      <c r="AG134">
        <v>4.6986398653333783</v>
      </c>
      <c r="AH134">
        <v>10.816931475922541</v>
      </c>
      <c r="AI134">
        <v>0.19883158390915379</v>
      </c>
      <c r="AJ134" s="29">
        <v>20.685733045762326</v>
      </c>
      <c r="AK134" s="30">
        <v>3.3336896890816257</v>
      </c>
      <c r="AL134" s="30" t="s">
        <v>627</v>
      </c>
      <c r="AM134" s="30">
        <v>387.94128113526125</v>
      </c>
      <c r="AN134" s="30">
        <v>188.23044652625575</v>
      </c>
      <c r="AO134" s="30">
        <v>6994.6870628858278</v>
      </c>
      <c r="AP134" s="30" t="s">
        <v>628</v>
      </c>
      <c r="AQ134" s="30" t="s">
        <v>629</v>
      </c>
      <c r="AR134" s="30">
        <v>11859.1829040057</v>
      </c>
      <c r="AS134" s="30">
        <v>11801.001443903351</v>
      </c>
      <c r="AT134" s="30">
        <v>0.89354466008729827</v>
      </c>
      <c r="AU134" s="30">
        <v>5.3440630221388998</v>
      </c>
      <c r="AV134" s="30">
        <v>16.852171676269506</v>
      </c>
      <c r="AW134" s="30">
        <v>193.92331332718021</v>
      </c>
      <c r="AX134" s="30">
        <v>2.6798334434824924</v>
      </c>
      <c r="AY134" s="30">
        <v>1.6503708806809649E-2</v>
      </c>
      <c r="AZ134" s="30">
        <v>15.135921220220171</v>
      </c>
      <c r="BA134" s="30">
        <v>41.195235705302345</v>
      </c>
      <c r="BB134" s="30">
        <v>5.6125040104483785</v>
      </c>
      <c r="BC134" s="30">
        <v>23.414489937307795</v>
      </c>
      <c r="BD134" s="30">
        <v>3.5445356750805654</v>
      </c>
      <c r="BE134" s="30">
        <v>0.89551361539099905</v>
      </c>
      <c r="BF134" s="30">
        <v>2.3136416601601528</v>
      </c>
      <c r="BG134" s="30">
        <v>0.24493078060745777</v>
      </c>
      <c r="BH134" s="30">
        <v>1.0508108443781032</v>
      </c>
      <c r="BI134" s="30">
        <v>0.13819063419953823</v>
      </c>
      <c r="BJ134" s="30">
        <v>0.32901006112422987</v>
      </c>
      <c r="BK134" s="30">
        <v>4.4444393514080832E-2</v>
      </c>
      <c r="BL134" s="30">
        <v>0.20449749182005486</v>
      </c>
      <c r="BM134" s="30">
        <v>3.7037289068132959E-2</v>
      </c>
      <c r="BN134" s="30" t="s">
        <v>630</v>
      </c>
      <c r="BO134" s="30">
        <v>0.21592195368659262</v>
      </c>
      <c r="BP134" s="30">
        <v>0.36658029864059488</v>
      </c>
      <c r="BQ134" s="31">
        <v>2.7500455331454437E-2</v>
      </c>
      <c r="BR134">
        <v>1.6975436703318154</v>
      </c>
      <c r="BS134">
        <v>5.3579813854994753E-2</v>
      </c>
      <c r="BT134">
        <v>0.55637576492782104</v>
      </c>
      <c r="BU134">
        <v>172.87907286492984</v>
      </c>
      <c r="BV134">
        <v>301.602141004195</v>
      </c>
      <c r="BW134">
        <v>23.494077123745143</v>
      </c>
      <c r="BX134">
        <v>207.38555985802572</v>
      </c>
      <c r="BY134">
        <v>273.5485694972964</v>
      </c>
      <c r="BZ134">
        <v>133.18055356127979</v>
      </c>
      <c r="CA134">
        <v>55.025255426220106</v>
      </c>
      <c r="CB134">
        <v>1.1553789391727598</v>
      </c>
      <c r="CC134">
        <v>1.6510350252748671</v>
      </c>
      <c r="CD134">
        <v>10.303911295596444</v>
      </c>
      <c r="CE134">
        <v>8.1985978961562722</v>
      </c>
      <c r="CF134">
        <v>5.5436519368618009E-3</v>
      </c>
      <c r="CG134">
        <v>2.8216451431440498E-2</v>
      </c>
      <c r="CH134">
        <v>2.7716075165274821E-2</v>
      </c>
      <c r="CI134">
        <v>1.5333231919745454E-2</v>
      </c>
      <c r="CJ134">
        <v>1.2774663033945158E-2</v>
      </c>
      <c r="CK134">
        <v>7.9256309565354607E-2</v>
      </c>
      <c r="CL134">
        <v>0.1601647556941401</v>
      </c>
      <c r="CM134">
        <v>3.1493613896315137E-2</v>
      </c>
      <c r="CN134">
        <v>0.11737760800741114</v>
      </c>
      <c r="CO134">
        <v>2.1934566077556811E-2</v>
      </c>
      <c r="CP134">
        <v>7.3848963646237539E-2</v>
      </c>
      <c r="CQ134">
        <v>2.2617688251313307E-2</v>
      </c>
      <c r="CR134">
        <v>4.6215450376752565E-2</v>
      </c>
      <c r="CS134">
        <v>1.7396067912174622E-2</v>
      </c>
      <c r="CT134">
        <v>6.9828930730975305E-2</v>
      </c>
      <c r="CU134">
        <v>1.5570212543338622E-2</v>
      </c>
      <c r="CV134">
        <v>9.3332935647565785E-2</v>
      </c>
      <c r="CW134">
        <v>7.2491290781289103E-2</v>
      </c>
      <c r="CX134">
        <v>8.764469338926266E-3</v>
      </c>
      <c r="CY134">
        <v>2.6151658446180396E-2</v>
      </c>
    </row>
    <row r="135" spans="1:103" x14ac:dyDescent="0.25">
      <c r="A135" s="37" t="s">
        <v>626</v>
      </c>
      <c r="B135">
        <v>762.46897682245947</v>
      </c>
      <c r="C135">
        <v>72.645067550246054</v>
      </c>
      <c r="D135" t="s">
        <v>627</v>
      </c>
      <c r="E135">
        <v>286.28991203354792</v>
      </c>
      <c r="F135">
        <v>621.47445488369874</v>
      </c>
      <c r="G135">
        <v>219337.53208204289</v>
      </c>
      <c r="H135" t="s">
        <v>628</v>
      </c>
      <c r="I135" t="s">
        <v>629</v>
      </c>
      <c r="J135">
        <v>392295.14978601999</v>
      </c>
      <c r="K135">
        <v>384945.90210687852</v>
      </c>
      <c r="L135">
        <v>8.8772021534487067</v>
      </c>
      <c r="M135">
        <v>157.82318373693388</v>
      </c>
      <c r="N135">
        <v>77.086536224299863</v>
      </c>
      <c r="O135">
        <v>6200.1735282337177</v>
      </c>
      <c r="P135">
        <v>83.924664659768609</v>
      </c>
      <c r="Q135">
        <v>3.1573383620226658E-2</v>
      </c>
      <c r="R135">
        <v>501.84856052204145</v>
      </c>
      <c r="S135">
        <v>1350.5816894198717</v>
      </c>
      <c r="T135">
        <v>176.72555346406955</v>
      </c>
      <c r="U135">
        <v>761.53796155266321</v>
      </c>
      <c r="V135">
        <v>108.0687624447409</v>
      </c>
      <c r="W135">
        <v>27.266076107646132</v>
      </c>
      <c r="X135">
        <v>66.695038304497999</v>
      </c>
      <c r="Y135">
        <v>6.2207324506520187</v>
      </c>
      <c r="Z135">
        <v>26.681367397328735</v>
      </c>
      <c r="AA135">
        <v>3.2180168598615757</v>
      </c>
      <c r="AB135">
        <v>7.463270150825867</v>
      </c>
      <c r="AC135">
        <v>0.65449612234298904</v>
      </c>
      <c r="AD135">
        <v>2.901881890348295</v>
      </c>
      <c r="AE135">
        <v>0.29859041172449075</v>
      </c>
      <c r="AF135" t="s">
        <v>630</v>
      </c>
      <c r="AG135">
        <v>4.1672347573281554</v>
      </c>
      <c r="AH135">
        <v>8.1382829331724817</v>
      </c>
      <c r="AI135">
        <v>0.1512425653722885</v>
      </c>
      <c r="AJ135" s="29">
        <v>38.667419217695858</v>
      </c>
      <c r="AK135" s="30">
        <v>7.3752146802797025</v>
      </c>
      <c r="AL135" s="30" t="s">
        <v>633</v>
      </c>
      <c r="AM135" s="30">
        <v>373.53672334584911</v>
      </c>
      <c r="AN135" s="30">
        <v>190.50563028966201</v>
      </c>
      <c r="AO135" s="30">
        <v>6494.2943095818882</v>
      </c>
      <c r="AP135" s="30">
        <v>105.84942507863177</v>
      </c>
      <c r="AQ135" s="30">
        <v>136.78842022054923</v>
      </c>
      <c r="AR135" s="30">
        <v>13429.505390301525</v>
      </c>
      <c r="AS135" s="30">
        <v>12863.052171871144</v>
      </c>
      <c r="AT135" s="30">
        <v>0.92682786597879163</v>
      </c>
      <c r="AU135" s="30">
        <v>6.8883444769572435</v>
      </c>
      <c r="AV135" s="30">
        <v>20.678253930318618</v>
      </c>
      <c r="AW135" s="30">
        <v>196.06176932078549</v>
      </c>
      <c r="AX135" s="30">
        <v>2.4266847867411419</v>
      </c>
      <c r="AY135" s="30">
        <v>2.0556185159734734E-2</v>
      </c>
      <c r="AZ135" s="30">
        <v>16.914457690637324</v>
      </c>
      <c r="BA135" s="30">
        <v>45.183434014289361</v>
      </c>
      <c r="BB135" s="30">
        <v>5.5986011176945487</v>
      </c>
      <c r="BC135" s="30">
        <v>22.248141069863411</v>
      </c>
      <c r="BD135" s="30">
        <v>3.4016094620026425</v>
      </c>
      <c r="BE135" s="30">
        <v>0.8448504562110295</v>
      </c>
      <c r="BF135" s="30">
        <v>2.1238529667600474</v>
      </c>
      <c r="BG135" s="30">
        <v>0.20804180264993435</v>
      </c>
      <c r="BH135" s="30">
        <v>0.97505555152850754</v>
      </c>
      <c r="BI135" s="30">
        <v>0.13620467216783713</v>
      </c>
      <c r="BJ135" s="30">
        <v>0.33008562441469241</v>
      </c>
      <c r="BK135" s="30">
        <v>4.1745710983465148E-2</v>
      </c>
      <c r="BL135" s="30">
        <v>0.18997280077126932</v>
      </c>
      <c r="BM135" s="30">
        <v>2.6902203267937182E-2</v>
      </c>
      <c r="BN135" s="30" t="s">
        <v>634</v>
      </c>
      <c r="BO135" s="30">
        <v>0.24700792242560085</v>
      </c>
      <c r="BP135" s="30">
        <v>0.46244639674033772</v>
      </c>
      <c r="BQ135" s="31">
        <v>3.0312909581742934E-2</v>
      </c>
      <c r="BR135">
        <v>1.8008572591683556</v>
      </c>
      <c r="BS135">
        <v>5.8239416863067786E-2</v>
      </c>
      <c r="BT135">
        <v>0.55914703682935352</v>
      </c>
      <c r="BU135">
        <v>182.56110875988372</v>
      </c>
      <c r="BV135">
        <v>316.45925945136651</v>
      </c>
      <c r="BW135">
        <v>24.576636824151787</v>
      </c>
      <c r="BX135">
        <v>220.9120284844563</v>
      </c>
      <c r="BY135">
        <v>288.82457575530435</v>
      </c>
      <c r="BZ135">
        <v>140.74185997798952</v>
      </c>
      <c r="CA135">
        <v>57.808286393499614</v>
      </c>
      <c r="CB135">
        <v>1.146705484324386</v>
      </c>
      <c r="CC135">
        <v>1.7420977770890607</v>
      </c>
      <c r="CD135">
        <v>10.868228724762417</v>
      </c>
      <c r="CE135">
        <v>8.6987668242184153</v>
      </c>
      <c r="CF135">
        <v>1.5761822084886787E-2</v>
      </c>
      <c r="CG135">
        <v>2.6379249751448893E-2</v>
      </c>
      <c r="CH135">
        <v>1.4057025651348429E-2</v>
      </c>
      <c r="CI135">
        <v>1.8239139839955759E-2</v>
      </c>
      <c r="CJ135">
        <v>1.5195786310705114E-2</v>
      </c>
      <c r="CK135">
        <v>9.4285617938849167E-2</v>
      </c>
      <c r="CL135">
        <v>0.1108293914534024</v>
      </c>
      <c r="CM135">
        <v>3.93371012551295E-2</v>
      </c>
      <c r="CN135">
        <v>0.14656137949844131</v>
      </c>
      <c r="CO135">
        <v>1.6496617571444876E-2</v>
      </c>
      <c r="CP135">
        <v>8.2406106186808437E-2</v>
      </c>
      <c r="CQ135">
        <v>1.3370531385976837E-2</v>
      </c>
      <c r="CR135">
        <v>6.3998947052004401E-2</v>
      </c>
      <c r="CS135">
        <v>1.3107678392401815E-2</v>
      </c>
      <c r="CT135">
        <v>6.529234159423114E-2</v>
      </c>
      <c r="CU135">
        <v>1.455823985875601E-2</v>
      </c>
      <c r="CV135">
        <v>8.1700995745531246E-2</v>
      </c>
      <c r="CW135">
        <v>6.6666919077332992E-2</v>
      </c>
      <c r="CX135">
        <v>2.9022130732318321E-2</v>
      </c>
      <c r="CY135">
        <v>2.5078956674815817E-2</v>
      </c>
    </row>
    <row r="136" spans="1:103" x14ac:dyDescent="0.25">
      <c r="A136" s="37" t="s">
        <v>632</v>
      </c>
      <c r="B136">
        <v>1177.7178662409428</v>
      </c>
      <c r="C136">
        <v>162.03342463911491</v>
      </c>
      <c r="D136" t="s">
        <v>633</v>
      </c>
      <c r="E136">
        <v>349.97276324677841</v>
      </c>
      <c r="F136">
        <v>655.99944597336776</v>
      </c>
      <c r="G136">
        <v>215710.02466129046</v>
      </c>
      <c r="H136">
        <v>233.30612129406009</v>
      </c>
      <c r="I136">
        <v>329.5391380297533</v>
      </c>
      <c r="J136">
        <v>391580.45649072755</v>
      </c>
      <c r="K136">
        <v>377617.4129668689</v>
      </c>
      <c r="L136">
        <v>9.5552233441006127</v>
      </c>
      <c r="M136">
        <v>188.4553459510054</v>
      </c>
      <c r="N136">
        <v>166.34734184279785</v>
      </c>
      <c r="O136">
        <v>5921.791986548712</v>
      </c>
      <c r="P136">
        <v>73.698919606395407</v>
      </c>
      <c r="Q136">
        <v>7.6231999707683379E-2</v>
      </c>
      <c r="R136">
        <v>483.13451025001046</v>
      </c>
      <c r="S136">
        <v>1272.9525439913673</v>
      </c>
      <c r="T136">
        <v>165.54603814000916</v>
      </c>
      <c r="U136">
        <v>677.06110898670931</v>
      </c>
      <c r="V136">
        <v>97.8468460561798</v>
      </c>
      <c r="W136">
        <v>23.145175138898647</v>
      </c>
      <c r="X136">
        <v>61.103949454615943</v>
      </c>
      <c r="Y136">
        <v>5.73499007691683</v>
      </c>
      <c r="Z136">
        <v>24.036734063884605</v>
      </c>
      <c r="AA136">
        <v>3.0817575731376539</v>
      </c>
      <c r="AB136">
        <v>6.4699647261736892</v>
      </c>
      <c r="AC136">
        <v>0.57679909731140888</v>
      </c>
      <c r="AD136">
        <v>2.9392432451073787</v>
      </c>
      <c r="AE136">
        <v>0.27412540216343018</v>
      </c>
      <c r="AF136" t="s">
        <v>634</v>
      </c>
      <c r="AG136">
        <v>5.0503635092251598</v>
      </c>
      <c r="AH136">
        <v>11.438559095450188</v>
      </c>
      <c r="AI136">
        <v>0.26106846329840155</v>
      </c>
      <c r="AJ136" s="29">
        <v>22.294979597946824</v>
      </c>
      <c r="AK136" s="30">
        <v>3.2624604314321171</v>
      </c>
      <c r="AL136" s="30" t="s">
        <v>637</v>
      </c>
      <c r="AM136" s="30" t="s">
        <v>638</v>
      </c>
      <c r="AN136" s="30">
        <v>166.28172562595105</v>
      </c>
      <c r="AO136" s="30">
        <v>5779.896289748327</v>
      </c>
      <c r="AP136" s="30" t="s">
        <v>639</v>
      </c>
      <c r="AQ136" s="30">
        <v>125.23875716035505</v>
      </c>
      <c r="AR136" s="30">
        <v>12684.429179750206</v>
      </c>
      <c r="AS136" s="30">
        <v>11282.082465032221</v>
      </c>
      <c r="AT136" s="30">
        <v>0.92559742842461801</v>
      </c>
      <c r="AU136" s="30">
        <v>5.366562211859657</v>
      </c>
      <c r="AV136" s="30">
        <v>15.535974146398029</v>
      </c>
      <c r="AW136" s="30">
        <v>168.29071693597439</v>
      </c>
      <c r="AX136" s="30">
        <v>2.3433226911863207</v>
      </c>
      <c r="AY136" s="30">
        <v>2.0071848420335013E-2</v>
      </c>
      <c r="AZ136" s="30">
        <v>16.099250938196274</v>
      </c>
      <c r="BA136" s="30">
        <v>42.626303199367747</v>
      </c>
      <c r="BB136" s="30">
        <v>5.1189294268422483</v>
      </c>
      <c r="BC136" s="30">
        <v>21.147820127910084</v>
      </c>
      <c r="BD136" s="30">
        <v>3.5924333587612072</v>
      </c>
      <c r="BE136" s="30">
        <v>0.75997621024170059</v>
      </c>
      <c r="BF136" s="30">
        <v>1.885654390024271</v>
      </c>
      <c r="BG136" s="30">
        <v>0.20327558596510811</v>
      </c>
      <c r="BH136" s="30">
        <v>0.87232276057243929</v>
      </c>
      <c r="BI136" s="30">
        <v>0.12462774938281272</v>
      </c>
      <c r="BJ136" s="30">
        <v>0.25090305786466688</v>
      </c>
      <c r="BK136" s="30">
        <v>4.1360730846581817E-2</v>
      </c>
      <c r="BL136" s="30">
        <v>0.15918793623153127</v>
      </c>
      <c r="BM136" s="30">
        <v>3.0645707479458963E-2</v>
      </c>
      <c r="BN136" s="30" t="s">
        <v>640</v>
      </c>
      <c r="BO136" s="30">
        <v>0.30028559959971146</v>
      </c>
      <c r="BP136" s="30">
        <v>0.35726838389584153</v>
      </c>
      <c r="BQ136" s="31">
        <v>3.4858753061875747E-2</v>
      </c>
      <c r="BR136">
        <v>1.5788885422243246</v>
      </c>
      <c r="BS136">
        <v>6.1646784421686064E-2</v>
      </c>
      <c r="BT136">
        <v>0.50109448672209056</v>
      </c>
      <c r="BU136">
        <v>162.63120316993698</v>
      </c>
      <c r="BV136">
        <v>281.42725094662865</v>
      </c>
      <c r="BW136">
        <v>21.759929548978672</v>
      </c>
      <c r="BX136">
        <v>194.68564044011788</v>
      </c>
      <c r="BY136">
        <v>257.5276098860034</v>
      </c>
      <c r="BZ136">
        <v>123.52558201574404</v>
      </c>
      <c r="CA136">
        <v>51.642175313073857</v>
      </c>
      <c r="CB136">
        <v>1.1086708743601534</v>
      </c>
      <c r="CC136">
        <v>1.5511840008557871</v>
      </c>
      <c r="CD136">
        <v>9.6587997981543658</v>
      </c>
      <c r="CE136">
        <v>7.7104291622188033</v>
      </c>
      <c r="CF136">
        <v>1.0294225111786173E-2</v>
      </c>
      <c r="CG136">
        <v>3.5231877548552996E-2</v>
      </c>
      <c r="CH136">
        <v>1.4618712364535198E-2</v>
      </c>
      <c r="CI136">
        <v>4.679382254217818E-3</v>
      </c>
      <c r="CJ136">
        <v>1.2423308350839221E-2</v>
      </c>
      <c r="CK136">
        <v>0.11581138762750674</v>
      </c>
      <c r="CL136">
        <v>0.12674189738829697</v>
      </c>
      <c r="CM136">
        <v>3.1715142922006494E-2</v>
      </c>
      <c r="CN136">
        <v>0.12867042984196503</v>
      </c>
      <c r="CO136">
        <v>1.0776724267639868E-2</v>
      </c>
      <c r="CP136">
        <v>6.6792017533809922E-2</v>
      </c>
      <c r="CQ136">
        <v>1.6051784764971995E-2</v>
      </c>
      <c r="CR136">
        <v>1.4103660260980973E-2</v>
      </c>
      <c r="CS136">
        <v>1.3633654788720943E-2</v>
      </c>
      <c r="CT136">
        <v>7.8384665354291228E-2</v>
      </c>
      <c r="CU136">
        <v>1.9445671024292659E-2</v>
      </c>
      <c r="CV136">
        <v>7.3673554270960798E-2</v>
      </c>
      <c r="CW136">
        <v>4.9148343532081216E-2</v>
      </c>
      <c r="CX136">
        <v>3.062176844567659E-2</v>
      </c>
      <c r="CY136">
        <v>3.4584032936553329E-2</v>
      </c>
    </row>
    <row r="137" spans="1:103" x14ac:dyDescent="0.25">
      <c r="A137" s="37" t="s">
        <v>636</v>
      </c>
      <c r="B137">
        <v>657.24103600274543</v>
      </c>
      <c r="C137">
        <v>78.130885235629421</v>
      </c>
      <c r="D137" t="s">
        <v>637</v>
      </c>
      <c r="E137" t="s">
        <v>638</v>
      </c>
      <c r="F137">
        <v>736.52519845710663</v>
      </c>
      <c r="G137">
        <v>210480.67272410993</v>
      </c>
      <c r="H137" t="s">
        <v>639</v>
      </c>
      <c r="I137">
        <v>319.26786380725957</v>
      </c>
      <c r="J137">
        <v>391294.5791726106</v>
      </c>
      <c r="K137">
        <v>374422.70160176</v>
      </c>
      <c r="L137">
        <v>8.7623035917802437</v>
      </c>
      <c r="M137">
        <v>156.5086242799099</v>
      </c>
      <c r="N137">
        <v>93.482451072171074</v>
      </c>
      <c r="O137">
        <v>5811.7762480568717</v>
      </c>
      <c r="P137">
        <v>80.713976955470798</v>
      </c>
      <c r="Q137">
        <v>3.6619985861332881E-2</v>
      </c>
      <c r="R137">
        <v>505.05131570546456</v>
      </c>
      <c r="S137">
        <v>1349.4653654869471</v>
      </c>
      <c r="T137">
        <v>174.58495812458554</v>
      </c>
      <c r="U137">
        <v>723.3943793022919</v>
      </c>
      <c r="V137">
        <v>106.21535073054589</v>
      </c>
      <c r="W137">
        <v>25.477478912654899</v>
      </c>
      <c r="X137">
        <v>62.686470230976902</v>
      </c>
      <c r="Y137">
        <v>6.1390415488905941</v>
      </c>
      <c r="Z137">
        <v>25.210848949648845</v>
      </c>
      <c r="AA137">
        <v>3.1685668257936892</v>
      </c>
      <c r="AB137">
        <v>6.5056818467628901</v>
      </c>
      <c r="AC137">
        <v>0.66034900511345473</v>
      </c>
      <c r="AD137">
        <v>2.8656694156437057</v>
      </c>
      <c r="AE137">
        <v>0.34108960619486145</v>
      </c>
      <c r="AF137" t="s">
        <v>640</v>
      </c>
      <c r="AG137">
        <v>4.6248268812289188</v>
      </c>
      <c r="AH137">
        <v>9.1683762600710121</v>
      </c>
      <c r="AI137">
        <v>0.33026264484905893</v>
      </c>
      <c r="AJ137" s="29">
        <v>16.747176642241744</v>
      </c>
      <c r="AK137" s="30">
        <v>1.7236052701380862</v>
      </c>
      <c r="AL137" s="30" t="s">
        <v>643</v>
      </c>
      <c r="AM137" s="30" t="s">
        <v>644</v>
      </c>
      <c r="AN137" s="30">
        <v>42.298375780748628</v>
      </c>
      <c r="AO137" s="30">
        <v>3219.1302335540013</v>
      </c>
      <c r="AP137" s="30">
        <v>24.206628632787208</v>
      </c>
      <c r="AQ137" s="30">
        <v>33.060910582102807</v>
      </c>
      <c r="AR137" s="30">
        <v>6388.303147548525</v>
      </c>
      <c r="AS137" s="30">
        <v>6066.9378223259928</v>
      </c>
      <c r="AT137" s="30">
        <v>0.41033501280898493</v>
      </c>
      <c r="AU137" s="30">
        <v>2.3638038169811444</v>
      </c>
      <c r="AV137" s="30">
        <v>5.0403361717851407</v>
      </c>
      <c r="AW137" s="30">
        <v>83.223707887734676</v>
      </c>
      <c r="AX137" s="30">
        <v>1.2184269932758867</v>
      </c>
      <c r="AY137" s="30">
        <v>8.1776304229561874E-3</v>
      </c>
      <c r="AZ137" s="30">
        <v>8.2195408572229489</v>
      </c>
      <c r="BA137" s="30">
        <v>21.957417926327711</v>
      </c>
      <c r="BB137" s="30">
        <v>2.8850724962755305</v>
      </c>
      <c r="BC137" s="30">
        <v>10.15414702995727</v>
      </c>
      <c r="BD137" s="30">
        <v>1.5289651760385703</v>
      </c>
      <c r="BE137" s="30">
        <v>0.33961813834378135</v>
      </c>
      <c r="BF137" s="30">
        <v>1.0051554834859093</v>
      </c>
      <c r="BG137" s="30">
        <v>0.11046619622115364</v>
      </c>
      <c r="BH137" s="30">
        <v>0.45838606012997357</v>
      </c>
      <c r="BI137" s="30">
        <v>6.7424117583656434E-2</v>
      </c>
      <c r="BJ137" s="30">
        <v>0.1379159273582298</v>
      </c>
      <c r="BK137" s="30">
        <v>1.8540648497493178E-2</v>
      </c>
      <c r="BL137" s="30">
        <v>8.7796622831034399E-2</v>
      </c>
      <c r="BM137" s="30">
        <v>1.4295304012525873E-2</v>
      </c>
      <c r="BN137" s="30" t="s">
        <v>645</v>
      </c>
      <c r="BO137" s="30">
        <v>9.9974969416409529E-2</v>
      </c>
      <c r="BP137" s="30">
        <v>0.20574029084999387</v>
      </c>
      <c r="BQ137" s="31">
        <v>1.1558914991114364E-2</v>
      </c>
      <c r="BR137">
        <v>0.38577511863775116</v>
      </c>
      <c r="BS137">
        <v>1.2719353423577247E-2</v>
      </c>
      <c r="BT137">
        <v>0.12079523360232253</v>
      </c>
      <c r="BU137">
        <v>39.568561902029792</v>
      </c>
      <c r="BV137">
        <v>68.612010828144093</v>
      </c>
      <c r="BW137">
        <v>5.2787142875741679</v>
      </c>
      <c r="BX137">
        <v>47.64716721383256</v>
      </c>
      <c r="BY137">
        <v>63.091780551918184</v>
      </c>
      <c r="BZ137">
        <v>30.540992813669273</v>
      </c>
      <c r="CA137">
        <v>12.552164439515671</v>
      </c>
      <c r="CB137">
        <v>0.28152949490069767</v>
      </c>
      <c r="CC137">
        <v>0.37593692420562397</v>
      </c>
      <c r="CD137">
        <v>2.3604516491713676</v>
      </c>
      <c r="CE137">
        <v>1.8946426929765607</v>
      </c>
      <c r="CF137">
        <v>3.4325342685205631E-3</v>
      </c>
      <c r="CG137">
        <v>1.9370944647811681E-3</v>
      </c>
      <c r="CH137">
        <v>5.0815522163771597E-3</v>
      </c>
      <c r="CI137">
        <v>3.1190621056277701E-3</v>
      </c>
      <c r="CJ137">
        <v>3.3116391784762892E-3</v>
      </c>
      <c r="CK137">
        <v>2.055272977057971E-2</v>
      </c>
      <c r="CL137">
        <v>3.4472136141311192E-2</v>
      </c>
      <c r="CM137">
        <v>9.4019483678767519E-3</v>
      </c>
      <c r="CN137">
        <v>2.8573250842177909E-2</v>
      </c>
      <c r="CO137">
        <v>2.821598927673787E-3</v>
      </c>
      <c r="CP137">
        <v>1.5424162614687891E-2</v>
      </c>
      <c r="CQ137">
        <v>5.7024803768992768E-3</v>
      </c>
      <c r="CR137">
        <v>1.1979740546917217E-2</v>
      </c>
      <c r="CS137">
        <v>4.2350160176146271E-3</v>
      </c>
      <c r="CT137">
        <v>2.1094686100493972E-2</v>
      </c>
      <c r="CU137">
        <v>6.6199772125050032E-3</v>
      </c>
      <c r="CV137">
        <v>1.5287604106218572E-2</v>
      </c>
      <c r="CW137">
        <v>1.5702380733332272E-2</v>
      </c>
      <c r="CX137">
        <v>8.3593841933022415E-3</v>
      </c>
      <c r="CY137">
        <v>7.8098381874725344E-3</v>
      </c>
    </row>
    <row r="138" spans="1:103" x14ac:dyDescent="0.25">
      <c r="A138" s="37" t="s">
        <v>642</v>
      </c>
      <c r="B138">
        <v>1016.3696148480921</v>
      </c>
      <c r="C138">
        <v>126.97772169776418</v>
      </c>
      <c r="D138" t="s">
        <v>643</v>
      </c>
      <c r="E138" t="s">
        <v>644</v>
      </c>
      <c r="F138">
        <v>460.72971412167254</v>
      </c>
      <c r="G138">
        <v>215714.02741144979</v>
      </c>
      <c r="H138">
        <v>226.03630887646091</v>
      </c>
      <c r="I138">
        <v>220.85865571407155</v>
      </c>
      <c r="J138">
        <v>391580.45649072755</v>
      </c>
      <c r="K138">
        <v>378056.43774956389</v>
      </c>
      <c r="L138">
        <v>8.7352542521837311</v>
      </c>
      <c r="M138">
        <v>173.39026579447767</v>
      </c>
      <c r="N138">
        <v>150.81388325491324</v>
      </c>
      <c r="O138">
        <v>6291.0736330940981</v>
      </c>
      <c r="P138">
        <v>79.308224790368641</v>
      </c>
      <c r="Q138">
        <v>6.8620606441615523E-2</v>
      </c>
      <c r="R138">
        <v>507.53474479074606</v>
      </c>
      <c r="S138">
        <v>1356.634363991177</v>
      </c>
      <c r="T138">
        <v>171.48013032042891</v>
      </c>
      <c r="U138">
        <v>709.18531957766845</v>
      </c>
      <c r="V138">
        <v>100.40175920480887</v>
      </c>
      <c r="W138">
        <v>24.447915772198545</v>
      </c>
      <c r="X138">
        <v>64.062671767054411</v>
      </c>
      <c r="Y138">
        <v>5.9384009388477903</v>
      </c>
      <c r="Z138">
        <v>25.110392025554983</v>
      </c>
      <c r="AA138">
        <v>3.2515717918024389</v>
      </c>
      <c r="AB138">
        <v>6.552227217261712</v>
      </c>
      <c r="AC138">
        <v>0.593253275848307</v>
      </c>
      <c r="AD138">
        <v>3.0116470274500138</v>
      </c>
      <c r="AE138">
        <v>0.33648601640975928</v>
      </c>
      <c r="AF138" t="s">
        <v>645</v>
      </c>
      <c r="AG138">
        <v>4.4081502158917267</v>
      </c>
      <c r="AH138">
        <v>9.9044953872355368</v>
      </c>
      <c r="AI138">
        <v>0.16801717387846044</v>
      </c>
      <c r="AJ138" s="29">
        <v>5.6738421060303903</v>
      </c>
      <c r="AK138" s="30">
        <v>243.2769708247906</v>
      </c>
      <c r="AL138" s="30" t="s">
        <v>975</v>
      </c>
      <c r="AM138" s="30">
        <v>233.69336935837799</v>
      </c>
      <c r="AN138" s="30">
        <v>101.38415220835731</v>
      </c>
      <c r="AO138" s="30">
        <v>1218.1305029170794</v>
      </c>
      <c r="AP138" s="30">
        <v>53.911521772671371</v>
      </c>
      <c r="AQ138" s="30">
        <v>74.239501273883192</v>
      </c>
      <c r="AR138" s="30">
        <v>10094.550518368736</v>
      </c>
      <c r="AS138" s="30">
        <v>9584.7849815339196</v>
      </c>
      <c r="AT138" s="30">
        <v>0.5056830029531213</v>
      </c>
      <c r="AU138" s="30">
        <v>86.03625805666654</v>
      </c>
      <c r="AV138" s="30">
        <v>125.24502862223403</v>
      </c>
      <c r="AW138" s="30">
        <v>183.18672562875773</v>
      </c>
      <c r="AX138" s="30">
        <v>0.64101935692943868</v>
      </c>
      <c r="AY138" s="30" t="s">
        <v>976</v>
      </c>
      <c r="AZ138" s="30">
        <v>3.7394577640858309</v>
      </c>
      <c r="BA138" s="30">
        <v>8.9983219674781125</v>
      </c>
      <c r="BB138" s="30">
        <v>1.0920199513571218</v>
      </c>
      <c r="BC138" s="30">
        <v>4.4946698832462335</v>
      </c>
      <c r="BD138" s="30">
        <v>1.0394900552579365</v>
      </c>
      <c r="BE138" s="30">
        <v>0.28287300780960917</v>
      </c>
      <c r="BF138" s="30">
        <v>0.82305210902586268</v>
      </c>
      <c r="BG138" s="30">
        <v>8.3105589579257483E-2</v>
      </c>
      <c r="BH138" s="30">
        <v>0.31729102842342094</v>
      </c>
      <c r="BI138" s="30">
        <v>5.3532967460616546E-2</v>
      </c>
      <c r="BJ138" s="30">
        <v>0.12988137933451627</v>
      </c>
      <c r="BK138" s="30">
        <v>2.1827191471139942E-2</v>
      </c>
      <c r="BL138" s="30">
        <v>0.1152016094146007</v>
      </c>
      <c r="BM138" s="30">
        <v>2.0767710223544011E-2</v>
      </c>
      <c r="BN138" s="30" t="s">
        <v>977</v>
      </c>
      <c r="BO138" s="30">
        <v>0.63447692013968648</v>
      </c>
      <c r="BP138" s="30">
        <v>0.10534378430259268</v>
      </c>
      <c r="BQ138" s="31">
        <v>3.5146798880738739E-2</v>
      </c>
      <c r="BR138">
        <v>0.94760499950243371</v>
      </c>
      <c r="BS138">
        <v>2.4377481997413856E-2</v>
      </c>
      <c r="BT138">
        <v>0.30852809179317364</v>
      </c>
      <c r="BU138">
        <v>98.195622761703518</v>
      </c>
      <c r="BV138">
        <v>170.15316230544167</v>
      </c>
      <c r="BW138">
        <v>13.245138089539296</v>
      </c>
      <c r="BX138">
        <v>117.53437197424655</v>
      </c>
      <c r="BY138">
        <v>155.91138944962691</v>
      </c>
      <c r="BZ138">
        <v>71.475279563755635</v>
      </c>
      <c r="CA138">
        <v>31.065700839681572</v>
      </c>
      <c r="CB138">
        <v>0.69394715799446438</v>
      </c>
      <c r="CC138">
        <v>0.93491683533005598</v>
      </c>
      <c r="CD138">
        <v>5.8308131605825499</v>
      </c>
      <c r="CE138">
        <v>4.6462451338569082</v>
      </c>
      <c r="CF138">
        <v>2.3073354852441771E-3</v>
      </c>
      <c r="CG138">
        <v>2.1271443383286428E-2</v>
      </c>
      <c r="CH138">
        <v>1.2681070700895643E-2</v>
      </c>
      <c r="CI138">
        <v>1.1566136622092923E-2</v>
      </c>
      <c r="CJ138">
        <v>2.2267957705288401E-3</v>
      </c>
      <c r="CK138">
        <v>5.9812692570180459E-2</v>
      </c>
      <c r="CL138">
        <v>7.8648409899933533E-2</v>
      </c>
      <c r="CM138">
        <v>1.2945804501841849E-2</v>
      </c>
      <c r="CN138">
        <v>7.9847404769760877E-2</v>
      </c>
      <c r="CO138">
        <v>1.0463965021631378E-2</v>
      </c>
      <c r="CP138">
        <v>3.8547392601549685E-2</v>
      </c>
      <c r="CQ138">
        <v>9.2666809142491861E-3</v>
      </c>
      <c r="CR138">
        <v>3.4858824315613365E-2</v>
      </c>
      <c r="CS138">
        <v>9.0844208836300643E-3</v>
      </c>
      <c r="CT138">
        <v>4.5248778844881064E-2</v>
      </c>
      <c r="CU138">
        <v>1.0087960475419596E-2</v>
      </c>
      <c r="CV138">
        <v>3.0022361718483187E-2</v>
      </c>
      <c r="CW138">
        <v>3.6370207076621044E-2</v>
      </c>
      <c r="CX138">
        <v>1.7699182948963822E-2</v>
      </c>
      <c r="CY138">
        <v>1.949762955426346E-2</v>
      </c>
    </row>
    <row r="139" spans="1:103" x14ac:dyDescent="0.25">
      <c r="A139" s="35" t="s">
        <v>647</v>
      </c>
      <c r="B139" s="35">
        <v>543.75222542015467</v>
      </c>
      <c r="C139" s="35">
        <v>3593.8082476340282</v>
      </c>
      <c r="D139" s="35" t="s">
        <v>975</v>
      </c>
      <c r="E139" s="35">
        <v>313.35281095921675</v>
      </c>
      <c r="F139" s="35">
        <v>505.81308587620441</v>
      </c>
      <c r="G139" s="35">
        <v>131780.7007736403</v>
      </c>
      <c r="H139" s="35">
        <v>312.94500832370443</v>
      </c>
      <c r="I139" s="35">
        <v>345.42264741076792</v>
      </c>
      <c r="J139" s="35">
        <v>396011.55492154066</v>
      </c>
      <c r="K139" s="35">
        <v>385779.11749709822</v>
      </c>
      <c r="L139" s="35">
        <v>5.2671715432059329</v>
      </c>
      <c r="M139" s="35">
        <v>1405.9200406201967</v>
      </c>
      <c r="N139" s="36">
        <v>1955.3777636211012</v>
      </c>
      <c r="O139" s="35">
        <v>7706.0899817397658</v>
      </c>
      <c r="P139" s="35">
        <v>65.168208905098325</v>
      </c>
      <c r="Q139" s="35" t="s">
        <v>976</v>
      </c>
      <c r="R139" s="35">
        <v>441.80761488179428</v>
      </c>
      <c r="S139" s="35">
        <v>1078.2812344283186</v>
      </c>
      <c r="T139" s="35">
        <v>136.58873472225338</v>
      </c>
      <c r="U139" s="35">
        <v>563.719661259178</v>
      </c>
      <c r="V139" s="35">
        <v>81.033038919657258</v>
      </c>
      <c r="W139" s="35">
        <v>19.520968014162342</v>
      </c>
      <c r="X139" s="35">
        <v>51.012824988544203</v>
      </c>
      <c r="Y139" s="35">
        <v>4.6954534467276074</v>
      </c>
      <c r="Z139" s="35">
        <v>20.231271603105387</v>
      </c>
      <c r="AA139" s="35">
        <v>2.6237181604918094</v>
      </c>
      <c r="AB139" s="35">
        <v>5.5721560978894971</v>
      </c>
      <c r="AC139" s="35">
        <v>0.53182990473500358</v>
      </c>
      <c r="AD139" s="35">
        <v>2.7560741627628262</v>
      </c>
      <c r="AE139" s="35">
        <v>0.30914866975584565</v>
      </c>
      <c r="AF139" s="35" t="s">
        <v>977</v>
      </c>
      <c r="AG139" s="35">
        <v>8.3142585052641049</v>
      </c>
      <c r="AH139" s="35">
        <v>5.100833762931086</v>
      </c>
      <c r="AI139" s="35">
        <v>0.49276200067268583</v>
      </c>
      <c r="AJ139" s="29">
        <v>6.4210516448254706</v>
      </c>
      <c r="AK139" s="30">
        <v>0.50917067605352484</v>
      </c>
      <c r="AL139" s="30" t="s">
        <v>650</v>
      </c>
      <c r="AM139" s="30">
        <v>35.161735591719953</v>
      </c>
      <c r="AN139" s="30">
        <v>19.711122304560217</v>
      </c>
      <c r="AO139" s="30">
        <v>2735.4872923771522</v>
      </c>
      <c r="AP139" s="30">
        <v>10.792469707159169</v>
      </c>
      <c r="AQ139" s="30">
        <v>14.296532960971971</v>
      </c>
      <c r="AR139" s="30">
        <v>3579.1571668237116</v>
      </c>
      <c r="AS139" s="30">
        <v>3865.1727106935127</v>
      </c>
      <c r="AT139" s="30">
        <v>0.27953801870140249</v>
      </c>
      <c r="AU139" s="30">
        <v>1.5801549470102967</v>
      </c>
      <c r="AV139" s="30">
        <v>2.0561351111546764</v>
      </c>
      <c r="AW139" s="30">
        <v>71.981913023531646</v>
      </c>
      <c r="AX139" s="30">
        <v>0.97641515331325823</v>
      </c>
      <c r="AY139" s="30">
        <v>3.5651752304515722E-3</v>
      </c>
      <c r="AZ139" s="30">
        <v>4.5632984468938433</v>
      </c>
      <c r="BA139" s="30">
        <v>13.569388489079422</v>
      </c>
      <c r="BB139" s="30">
        <v>1.7764083205055587</v>
      </c>
      <c r="BC139" s="30">
        <v>8.4403570299659894</v>
      </c>
      <c r="BD139" s="30">
        <v>1.3574296753573794</v>
      </c>
      <c r="BE139" s="30">
        <v>0.2925872109375583</v>
      </c>
      <c r="BF139" s="30">
        <v>0.81553627771439752</v>
      </c>
      <c r="BG139" s="30">
        <v>7.9478178519754736E-2</v>
      </c>
      <c r="BH139" s="30">
        <v>0.27835130931974245</v>
      </c>
      <c r="BI139" s="30">
        <v>3.8176807520771627E-2</v>
      </c>
      <c r="BJ139" s="30">
        <v>9.7870299518984988E-2</v>
      </c>
      <c r="BK139" s="30">
        <v>1.3851820751468845E-2</v>
      </c>
      <c r="BL139" s="30">
        <v>6.1305580390930342E-2</v>
      </c>
      <c r="BM139" s="30">
        <v>8.2423452232552978E-3</v>
      </c>
      <c r="BN139" s="30" t="s">
        <v>651</v>
      </c>
      <c r="BO139" s="30">
        <v>6.083930882495639E-2</v>
      </c>
      <c r="BP139" s="30">
        <v>7.7363877295269626E-2</v>
      </c>
      <c r="BQ139" s="31">
        <v>4.93257410897703E-3</v>
      </c>
      <c r="BR139">
        <v>0.17007372578360735</v>
      </c>
      <c r="BS139">
        <v>5.111375171161058E-3</v>
      </c>
      <c r="BT139">
        <v>5.5755328508706459E-2</v>
      </c>
      <c r="BU139">
        <v>17.634711577627403</v>
      </c>
      <c r="BV139">
        <v>30.522649680708021</v>
      </c>
      <c r="BW139">
        <v>2.3451867007507956</v>
      </c>
      <c r="BX139">
        <v>21.19237612497388</v>
      </c>
      <c r="BY139">
        <v>28.032563886441444</v>
      </c>
      <c r="BZ139">
        <v>12.344945069044806</v>
      </c>
      <c r="CA139">
        <v>5.5889661664004961</v>
      </c>
      <c r="CB139">
        <v>0.12522450930451945</v>
      </c>
      <c r="CC139">
        <v>0.16750489159149018</v>
      </c>
      <c r="CD139">
        <v>1.0456264647628648</v>
      </c>
      <c r="CE139">
        <v>0.84086020120128846</v>
      </c>
      <c r="CF139">
        <v>1.2088116437965267E-3</v>
      </c>
      <c r="CG139">
        <v>2.5762890077451689E-3</v>
      </c>
      <c r="CH139">
        <v>2.6905715353344748E-3</v>
      </c>
      <c r="CI139">
        <v>2.0811847688958587E-3</v>
      </c>
      <c r="CJ139">
        <v>1.4880924634877492E-3</v>
      </c>
      <c r="CK139">
        <v>7.2492548639287117E-3</v>
      </c>
      <c r="CL139">
        <v>1.0854524561304727E-2</v>
      </c>
      <c r="CM139">
        <v>2.9650678209420665E-3</v>
      </c>
      <c r="CN139">
        <v>1.1020314393335581E-2</v>
      </c>
      <c r="CO139">
        <v>1.616189250194333E-3</v>
      </c>
      <c r="CP139">
        <v>8.0745312925346834E-3</v>
      </c>
      <c r="CQ139">
        <v>2.3783504784550009E-3</v>
      </c>
      <c r="CR139">
        <v>5.3826270207596267E-3</v>
      </c>
      <c r="CS139">
        <v>2.3315545477592381E-3</v>
      </c>
      <c r="CT139">
        <v>8.1360326215011696E-3</v>
      </c>
      <c r="CU139">
        <v>4.8006969083433734E-4</v>
      </c>
      <c r="CV139">
        <v>6.8646812350980574E-3</v>
      </c>
      <c r="CW139">
        <v>7.5369983411416866E-3</v>
      </c>
      <c r="CX139">
        <v>1.9173920444863198E-3</v>
      </c>
      <c r="CY139">
        <v>2.8711661317836865E-3</v>
      </c>
    </row>
    <row r="140" spans="1:103" x14ac:dyDescent="0.25">
      <c r="A140" s="37" t="s">
        <v>649</v>
      </c>
      <c r="B140">
        <v>633.66562751946128</v>
      </c>
      <c r="C140">
        <v>48.104758773310238</v>
      </c>
      <c r="D140" t="s">
        <v>650</v>
      </c>
      <c r="E140">
        <v>48.619730515266042</v>
      </c>
      <c r="F140">
        <v>327.33427841818411</v>
      </c>
      <c r="G140">
        <v>218600.59029124246</v>
      </c>
      <c r="H140">
        <v>152.65722549818892</v>
      </c>
      <c r="I140">
        <v>213.59066249880237</v>
      </c>
      <c r="J140">
        <v>392152.21112696151</v>
      </c>
      <c r="K140">
        <v>391525.53990594036</v>
      </c>
      <c r="L140">
        <v>9.8078651262402037</v>
      </c>
      <c r="M140">
        <v>139.59855658228724</v>
      </c>
      <c r="N140">
        <v>62.541764678370193</v>
      </c>
      <c r="O140">
        <v>6179.5332441367309</v>
      </c>
      <c r="P140">
        <v>78.331843768963395</v>
      </c>
      <c r="Q140">
        <v>2.4310966395274396E-2</v>
      </c>
      <c r="R140">
        <v>495.42449412511706</v>
      </c>
      <c r="S140">
        <v>1365.3737468741695</v>
      </c>
      <c r="T140">
        <v>174.05865338375412</v>
      </c>
      <c r="U140">
        <v>731.67265556902612</v>
      </c>
      <c r="V140">
        <v>105.11948801300645</v>
      </c>
      <c r="W140">
        <v>25.12400579411625</v>
      </c>
      <c r="X140">
        <v>64.216261429626002</v>
      </c>
      <c r="Y140">
        <v>5.8669137170027383</v>
      </c>
      <c r="Z140">
        <v>24.831150673260918</v>
      </c>
      <c r="AA140">
        <v>3.1686847638722071</v>
      </c>
      <c r="AB140">
        <v>7.0240229760461022</v>
      </c>
      <c r="AC140">
        <v>0.63030592956547027</v>
      </c>
      <c r="AD140">
        <v>3.1477511907552547</v>
      </c>
      <c r="AE140">
        <v>0.34212442867389348</v>
      </c>
      <c r="AF140" t="s">
        <v>651</v>
      </c>
      <c r="AG140">
        <v>3.5017236399067477</v>
      </c>
      <c r="AH140">
        <v>5.2508253667325935</v>
      </c>
      <c r="AI140">
        <v>6.748635304724912E-2</v>
      </c>
      <c r="AJ140" s="29">
        <v>6.7516807699886572</v>
      </c>
      <c r="AK140" s="30">
        <v>0.57711736900709276</v>
      </c>
      <c r="AL140" s="30" t="s">
        <v>654</v>
      </c>
      <c r="AM140" s="30">
        <v>40.706087389111396</v>
      </c>
      <c r="AN140" s="30">
        <v>16.910905026149347</v>
      </c>
      <c r="AO140" s="30">
        <v>2715.7834530898858</v>
      </c>
      <c r="AP140" s="30">
        <v>9.9569833904891514</v>
      </c>
      <c r="AQ140" s="30">
        <v>14.415273680281228</v>
      </c>
      <c r="AR140" s="30">
        <v>4394.6566711965042</v>
      </c>
      <c r="AS140" s="30">
        <v>3673.2301711314954</v>
      </c>
      <c r="AT140" s="30">
        <v>0.25448358164011137</v>
      </c>
      <c r="AU140" s="30">
        <v>1.4181419450386386</v>
      </c>
      <c r="AV140" s="30">
        <v>2.0691949556156173</v>
      </c>
      <c r="AW140" s="30">
        <v>73.961471308542642</v>
      </c>
      <c r="AX140" s="30">
        <v>0.88485700509721399</v>
      </c>
      <c r="AY140" s="30">
        <v>2.6261310441933277E-3</v>
      </c>
      <c r="AZ140" s="30">
        <v>5.7959637535714359</v>
      </c>
      <c r="BA140" s="30">
        <v>14.120868642334102</v>
      </c>
      <c r="BB140" s="30">
        <v>1.5369664079691638</v>
      </c>
      <c r="BC140" s="30">
        <v>7.5420026638536362</v>
      </c>
      <c r="BD140" s="30">
        <v>1.2452714687997144</v>
      </c>
      <c r="BE140" s="30">
        <v>0.32019156965098117</v>
      </c>
      <c r="BF140" s="30">
        <v>0.77384584291200997</v>
      </c>
      <c r="BG140" s="30">
        <v>7.7864318155422857E-2</v>
      </c>
      <c r="BH140" s="30">
        <v>0.33754762546428702</v>
      </c>
      <c r="BI140" s="30">
        <v>4.4663810379695766E-2</v>
      </c>
      <c r="BJ140" s="30">
        <v>0.10200657654432847</v>
      </c>
      <c r="BK140" s="30">
        <v>1.3078344137461605E-2</v>
      </c>
      <c r="BL140" s="30">
        <v>6.4739961023796658E-2</v>
      </c>
      <c r="BM140" s="30">
        <v>9.3268275859540156E-3</v>
      </c>
      <c r="BN140" s="30" t="s">
        <v>655</v>
      </c>
      <c r="BO140" s="30">
        <v>6.0650304725060548E-2</v>
      </c>
      <c r="BP140" s="30">
        <v>8.7551858280373762E-2</v>
      </c>
      <c r="BQ140" s="31">
        <v>1.0119071678261447E-2</v>
      </c>
      <c r="BR140">
        <v>0.1707621174125338</v>
      </c>
      <c r="BS140">
        <v>3.409411374438928E-3</v>
      </c>
      <c r="BT140">
        <v>5.3422647331121731E-2</v>
      </c>
      <c r="BU140">
        <v>17.505584481152024</v>
      </c>
      <c r="BV140">
        <v>30.212774521259817</v>
      </c>
      <c r="BW140">
        <v>2.3905405574657843</v>
      </c>
      <c r="BX140">
        <v>20.975989327906561</v>
      </c>
      <c r="BY140">
        <v>27.636980529193302</v>
      </c>
      <c r="BZ140">
        <v>12.660675180223327</v>
      </c>
      <c r="CA140">
        <v>5.5391105461957126</v>
      </c>
      <c r="CB140">
        <v>0.10463573902369599</v>
      </c>
      <c r="CC140">
        <v>0.16724077001242083</v>
      </c>
      <c r="CD140">
        <v>1.0344643564221598</v>
      </c>
      <c r="CE140">
        <v>0.83189566421339955</v>
      </c>
      <c r="CF140">
        <v>4.0404450031247954E-4</v>
      </c>
      <c r="CG140">
        <v>2.5508481658168746E-3</v>
      </c>
      <c r="CH140">
        <v>3.0042906132779854E-3</v>
      </c>
      <c r="CI140">
        <v>2.0606389175441314E-3</v>
      </c>
      <c r="CJ140">
        <v>2.4166744009220804E-3</v>
      </c>
      <c r="CK140">
        <v>1.066084356744256E-2</v>
      </c>
      <c r="CL140">
        <v>1.2523803761886325E-2</v>
      </c>
      <c r="CM140">
        <v>2.9372947112153497E-3</v>
      </c>
      <c r="CN140">
        <v>1.2715228634534064E-2</v>
      </c>
      <c r="CO140">
        <v>2.0877355433906457E-3</v>
      </c>
      <c r="CP140">
        <v>8.9499371214439623E-3</v>
      </c>
      <c r="CQ140">
        <v>1.6500472628566032E-3</v>
      </c>
      <c r="CR140">
        <v>5.3296661845902617E-3</v>
      </c>
      <c r="CS140">
        <v>2.8065786334159136E-3</v>
      </c>
      <c r="CT140">
        <v>9.3873787169081457E-3</v>
      </c>
      <c r="CU140">
        <v>2.3427061785642514E-3</v>
      </c>
      <c r="CV140">
        <v>7.9186719637899562E-3</v>
      </c>
      <c r="CW140">
        <v>7.4653404504507435E-3</v>
      </c>
      <c r="CX140">
        <v>3.4539056875116676E-3</v>
      </c>
      <c r="CY140">
        <v>2.0172728009462872E-3</v>
      </c>
    </row>
    <row r="141" spans="1:103" x14ac:dyDescent="0.25">
      <c r="A141" s="37" t="s">
        <v>653</v>
      </c>
      <c r="B141">
        <v>626.15923070305666</v>
      </c>
      <c r="C141">
        <v>47.913972146602219</v>
      </c>
      <c r="D141" t="s">
        <v>654</v>
      </c>
      <c r="E141">
        <v>38.035692706725953</v>
      </c>
      <c r="F141">
        <v>321.08139452222048</v>
      </c>
      <c r="G141">
        <v>223206.00995957412</v>
      </c>
      <c r="H141">
        <v>137.84126981786076</v>
      </c>
      <c r="I141">
        <v>226.87672379403404</v>
      </c>
      <c r="J141">
        <v>393438.65905848792</v>
      </c>
      <c r="K141">
        <v>390534.69254420226</v>
      </c>
      <c r="L141">
        <v>10.026138389049107</v>
      </c>
      <c r="M141">
        <v>137.90927132478839</v>
      </c>
      <c r="N141">
        <v>61.673587274550542</v>
      </c>
      <c r="O141">
        <v>6193.8793451809324</v>
      </c>
      <c r="P141">
        <v>81.131348506530472</v>
      </c>
      <c r="Q141">
        <v>1.5194053444608618E-2</v>
      </c>
      <c r="R141">
        <v>498.64798225714441</v>
      </c>
      <c r="S141">
        <v>1363.0842206047225</v>
      </c>
      <c r="T141">
        <v>175.48358611947489</v>
      </c>
      <c r="U141">
        <v>739.77470746980646</v>
      </c>
      <c r="V141">
        <v>109.20015447179505</v>
      </c>
      <c r="W141">
        <v>26.235458417247038</v>
      </c>
      <c r="X141">
        <v>67.388083982318179</v>
      </c>
      <c r="Y141">
        <v>6.1234137835255629</v>
      </c>
      <c r="Z141">
        <v>26.052924225677607</v>
      </c>
      <c r="AA141">
        <v>3.3641643314005676</v>
      </c>
      <c r="AB141">
        <v>7.1129533815186763</v>
      </c>
      <c r="AC141">
        <v>0.63764631043621922</v>
      </c>
      <c r="AD141">
        <v>3.4752015941550169</v>
      </c>
      <c r="AE141">
        <v>0.36650446524217239</v>
      </c>
      <c r="AF141" t="s">
        <v>655</v>
      </c>
      <c r="AG141">
        <v>3.4362441778485602</v>
      </c>
      <c r="AH141">
        <v>5.3785515849081698</v>
      </c>
      <c r="AI141">
        <v>0.19275587203780317</v>
      </c>
      <c r="AJ141" s="29">
        <v>6.3152816935217935</v>
      </c>
      <c r="AK141" s="30">
        <v>0.4761482235226237</v>
      </c>
      <c r="AL141" s="30" t="s">
        <v>658</v>
      </c>
      <c r="AM141" s="30">
        <v>32.679917624087359</v>
      </c>
      <c r="AN141" s="30">
        <v>17.604726254570444</v>
      </c>
      <c r="AO141" s="30">
        <v>2556.2057436014034</v>
      </c>
      <c r="AP141" s="30">
        <v>9.7522921129885223</v>
      </c>
      <c r="AQ141" s="30">
        <v>15.874894365509135</v>
      </c>
      <c r="AR141" s="30">
        <v>3876.6579776413187</v>
      </c>
      <c r="AS141" s="30">
        <v>3722.6195535369811</v>
      </c>
      <c r="AT141" s="30">
        <v>0.27068883938529198</v>
      </c>
      <c r="AU141" s="30">
        <v>1.5533215710933423</v>
      </c>
      <c r="AV141" s="30">
        <v>2.0033634727540952</v>
      </c>
      <c r="AW141" s="30">
        <v>69.523797538920107</v>
      </c>
      <c r="AX141" s="30">
        <v>0.83871795316794528</v>
      </c>
      <c r="AY141" s="30">
        <v>3.5630504157635043E-3</v>
      </c>
      <c r="AZ141" s="30">
        <v>5.1910567073306879</v>
      </c>
      <c r="BA141" s="30">
        <v>13.27560516513981</v>
      </c>
      <c r="BB141" s="30">
        <v>1.7750717227612547</v>
      </c>
      <c r="BC141" s="30">
        <v>7.9918488750546759</v>
      </c>
      <c r="BD141" s="30">
        <v>1.2384586150545558</v>
      </c>
      <c r="BE141" s="30">
        <v>0.28697399750970043</v>
      </c>
      <c r="BF141" s="30">
        <v>0.78569330696040907</v>
      </c>
      <c r="BG141" s="30">
        <v>7.6090445817907998E-2</v>
      </c>
      <c r="BH141" s="30">
        <v>0.28344256322112804</v>
      </c>
      <c r="BI141" s="30">
        <v>3.8762222471762253E-2</v>
      </c>
      <c r="BJ141" s="30">
        <v>8.4698753565767643E-2</v>
      </c>
      <c r="BK141" s="30">
        <v>1.1077751205552043E-2</v>
      </c>
      <c r="BL141" s="30">
        <v>6.45232660540912E-2</v>
      </c>
      <c r="BM141" s="30">
        <v>8.1319035417911113E-3</v>
      </c>
      <c r="BN141" s="30">
        <v>1.5581822742543952E-3</v>
      </c>
      <c r="BO141" s="30">
        <v>5.5437572942869412E-2</v>
      </c>
      <c r="BP141" s="30">
        <v>9.0808905726546665E-2</v>
      </c>
      <c r="BQ141" s="31">
        <v>7.6822751931521095E-3</v>
      </c>
      <c r="BR141">
        <v>0.16655799676979849</v>
      </c>
      <c r="BS141">
        <v>4.239575904188388E-3</v>
      </c>
      <c r="BT141">
        <v>5.1252028850553223E-2</v>
      </c>
      <c r="BU141">
        <v>17.014224617110806</v>
      </c>
      <c r="BV141">
        <v>29.370919750427394</v>
      </c>
      <c r="BW141">
        <v>2.3020377883727767</v>
      </c>
      <c r="BX141">
        <v>20.417708717843155</v>
      </c>
      <c r="BY141">
        <v>27.22082203214779</v>
      </c>
      <c r="BZ141">
        <v>13.250176394312302</v>
      </c>
      <c r="CA141">
        <v>5.3885670784111044</v>
      </c>
      <c r="CB141">
        <v>0.10591580618258074</v>
      </c>
      <c r="CC141">
        <v>0.16196776890189465</v>
      </c>
      <c r="CD141">
        <v>1.0037630482282007</v>
      </c>
      <c r="CE141">
        <v>0.80425066128144485</v>
      </c>
      <c r="CF141">
        <v>1.7316427903330623E-3</v>
      </c>
      <c r="CG141">
        <v>8.4404087320732242E-4</v>
      </c>
      <c r="CH141">
        <v>2.4079274606462852E-3</v>
      </c>
      <c r="CI141">
        <v>5.1943815892765179E-3</v>
      </c>
      <c r="CJ141">
        <v>2.2089236179418784E-3</v>
      </c>
      <c r="CK141">
        <v>1.0396430470386258E-2</v>
      </c>
      <c r="CL141">
        <v>8.2301249406393721E-3</v>
      </c>
      <c r="CM141">
        <v>2.866759337437623E-3</v>
      </c>
      <c r="CN141">
        <v>2.8342789598340017E-3</v>
      </c>
      <c r="CO141">
        <v>1.5610771176216387E-3</v>
      </c>
      <c r="CP141">
        <v>7.7940271069202533E-3</v>
      </c>
      <c r="CQ141">
        <v>1.2635490762868777E-3</v>
      </c>
      <c r="CR141">
        <v>6.7773416099615362E-3</v>
      </c>
      <c r="CS141">
        <v>1.5777258924570693E-3</v>
      </c>
      <c r="CT141">
        <v>7.8577368011645173E-3</v>
      </c>
      <c r="CU141">
        <v>4.6642313789072411E-4</v>
      </c>
      <c r="CV141">
        <v>1.7644673165193314E-3</v>
      </c>
      <c r="CW141">
        <v>4.4424134192902051E-3</v>
      </c>
      <c r="CX141">
        <v>1.8535790602542119E-3</v>
      </c>
      <c r="CY141">
        <v>3.1072005086576603E-3</v>
      </c>
    </row>
    <row r="142" spans="1:103" x14ac:dyDescent="0.25">
      <c r="A142" s="37" t="s">
        <v>657</v>
      </c>
      <c r="B142">
        <v>690.79222051347153</v>
      </c>
      <c r="C142">
        <v>57.753994227010125</v>
      </c>
      <c r="D142" t="s">
        <v>658</v>
      </c>
      <c r="E142">
        <v>127.64161014161678</v>
      </c>
      <c r="F142">
        <v>338.62325050277883</v>
      </c>
      <c r="G142">
        <v>221744.56462790084</v>
      </c>
      <c r="H142">
        <v>156.03268722778554</v>
      </c>
      <c r="I142">
        <v>198.58973134299376</v>
      </c>
      <c r="J142">
        <v>389364.90727532102</v>
      </c>
      <c r="K142">
        <v>383180.2141249936</v>
      </c>
      <c r="L142">
        <v>10.284976240129531</v>
      </c>
      <c r="M142">
        <v>148.53599541063033</v>
      </c>
      <c r="N142">
        <v>79.179896399591854</v>
      </c>
      <c r="O142">
        <v>6359.1669396988291</v>
      </c>
      <c r="P142">
        <v>77.189197999010347</v>
      </c>
      <c r="Q142">
        <v>3.9554776424203665E-2</v>
      </c>
      <c r="R142">
        <v>509.31501177161562</v>
      </c>
      <c r="S142">
        <v>1375.580595262895</v>
      </c>
      <c r="T142">
        <v>176.26653304668591</v>
      </c>
      <c r="U142">
        <v>734.6859497768977</v>
      </c>
      <c r="V142">
        <v>105.65871502481745</v>
      </c>
      <c r="W142">
        <v>25.229409522096379</v>
      </c>
      <c r="X142">
        <v>64.321136650137049</v>
      </c>
      <c r="Y142">
        <v>5.9050510508650564</v>
      </c>
      <c r="Z142">
        <v>24.751172554027875</v>
      </c>
      <c r="AA142">
        <v>3.2261583819880459</v>
      </c>
      <c r="AB142">
        <v>6.8677212824914751</v>
      </c>
      <c r="AC142">
        <v>0.62032337273329763</v>
      </c>
      <c r="AD142">
        <v>3.1613047753241004</v>
      </c>
      <c r="AE142">
        <v>0.34011661270921079</v>
      </c>
      <c r="AF142">
        <v>3.9065697044708449E-3</v>
      </c>
      <c r="AG142">
        <v>4.020272283699029</v>
      </c>
      <c r="AH142">
        <v>7.2612147506514901</v>
      </c>
      <c r="AI142">
        <v>0.19934492558540295</v>
      </c>
      <c r="AJ142" s="29">
        <v>22.005589479611903</v>
      </c>
      <c r="AK142" s="30">
        <v>4.8320840540408287</v>
      </c>
      <c r="AL142" s="30" t="s">
        <v>661</v>
      </c>
      <c r="AM142" s="30">
        <v>84.633429838835326</v>
      </c>
      <c r="AN142" s="30">
        <v>44.979177160459891</v>
      </c>
      <c r="AO142" s="30">
        <v>3257.6159103204072</v>
      </c>
      <c r="AP142" s="30">
        <v>22.69410652459413</v>
      </c>
      <c r="AQ142" s="30">
        <v>35.772441999538586</v>
      </c>
      <c r="AR142" s="30">
        <v>5261.2816049244293</v>
      </c>
      <c r="AS142" s="30">
        <v>5070.8302207117667</v>
      </c>
      <c r="AT142" s="30">
        <v>0.40729576745488172</v>
      </c>
      <c r="AU142" s="30">
        <v>3.7167471887931947</v>
      </c>
      <c r="AV142" s="30">
        <v>8.4581881185011305</v>
      </c>
      <c r="AW142" s="30">
        <v>87.354777883677528</v>
      </c>
      <c r="AX142" s="30">
        <v>0.99628867748038141</v>
      </c>
      <c r="AY142" s="30">
        <v>2.0219283498026725E-2</v>
      </c>
      <c r="AZ142" s="30">
        <v>7.045360389533835</v>
      </c>
      <c r="BA142" s="30">
        <v>18.696783270831467</v>
      </c>
      <c r="BB142" s="30">
        <v>2.3951406464075662</v>
      </c>
      <c r="BC142" s="30">
        <v>9.8533289257769106</v>
      </c>
      <c r="BD142" s="30">
        <v>1.5541471812634253</v>
      </c>
      <c r="BE142" s="30">
        <v>0.35128753610350077</v>
      </c>
      <c r="BF142" s="30">
        <v>0.95571407565554001</v>
      </c>
      <c r="BG142" s="30">
        <v>9.3673874293139905E-2</v>
      </c>
      <c r="BH142" s="30">
        <v>0.38986292570100267</v>
      </c>
      <c r="BI142" s="30">
        <v>5.6457157999471756E-2</v>
      </c>
      <c r="BJ142" s="30">
        <v>0.1158418552733991</v>
      </c>
      <c r="BK142" s="30">
        <v>1.559566610133332E-2</v>
      </c>
      <c r="BL142" s="30">
        <v>9.3435880310370992E-2</v>
      </c>
      <c r="BM142" s="30">
        <v>1.3167343551360693E-2</v>
      </c>
      <c r="BN142" s="30" t="s">
        <v>662</v>
      </c>
      <c r="BO142" s="30">
        <v>0.10429625410009943</v>
      </c>
      <c r="BP142" s="30">
        <v>0.16814020229926308</v>
      </c>
      <c r="BQ142" s="31">
        <v>2.9873104223417612E-2</v>
      </c>
      <c r="BR142">
        <v>0.39896319219901388</v>
      </c>
      <c r="BS142">
        <v>1.0085624198661125E-2</v>
      </c>
      <c r="BT142">
        <v>0.11270102016547673</v>
      </c>
      <c r="BU142">
        <v>40.237157102369316</v>
      </c>
      <c r="BV142">
        <v>69.373887107299609</v>
      </c>
      <c r="BW142">
        <v>5.4345265407137582</v>
      </c>
      <c r="BX142">
        <v>48.521180461809365</v>
      </c>
      <c r="BY142">
        <v>63.875020517430194</v>
      </c>
      <c r="BZ142">
        <v>29.218209147816676</v>
      </c>
      <c r="CA142">
        <v>12.768367874767888</v>
      </c>
      <c r="CB142">
        <v>0.27575884757260427</v>
      </c>
      <c r="CC142">
        <v>0.38504305253352494</v>
      </c>
      <c r="CD142">
        <v>2.3640626647059464</v>
      </c>
      <c r="CE142">
        <v>1.9050394852627386</v>
      </c>
      <c r="CF142">
        <v>3.5340411371913433E-3</v>
      </c>
      <c r="CG142">
        <v>2.0050820827273884E-3</v>
      </c>
      <c r="CH142">
        <v>6.579173880562509E-3</v>
      </c>
      <c r="CI142">
        <v>5.8511771974241091E-3</v>
      </c>
      <c r="CJ142">
        <v>3.4175771309276066E-3</v>
      </c>
      <c r="CK142">
        <v>2.1226895286876508E-2</v>
      </c>
      <c r="CL142">
        <v>2.4930428108534873E-2</v>
      </c>
      <c r="CM142">
        <v>5.354467230179176E-3</v>
      </c>
      <c r="CN142">
        <v>6.7343144954221243E-3</v>
      </c>
      <c r="CO142">
        <v>4.8415081478969694E-3</v>
      </c>
      <c r="CP142">
        <v>1.8535256660471136E-2</v>
      </c>
      <c r="CQ142">
        <v>3.0048178879802964E-3</v>
      </c>
      <c r="CR142">
        <v>3.2885620448774048E-3</v>
      </c>
      <c r="CS142">
        <v>2.9456645852808097E-3</v>
      </c>
      <c r="CT142">
        <v>1.4670361235130613E-2</v>
      </c>
      <c r="CU142">
        <v>1.1081962228642523E-3</v>
      </c>
      <c r="CV142">
        <v>1.5754433265715882E-2</v>
      </c>
      <c r="CW142">
        <v>1.0569520934772756E-2</v>
      </c>
      <c r="CX142">
        <v>7.3228772801446421E-3</v>
      </c>
      <c r="CY142">
        <v>6.6056803046828034E-3</v>
      </c>
    </row>
    <row r="143" spans="1:103" x14ac:dyDescent="0.25">
      <c r="A143" s="37" t="s">
        <v>660</v>
      </c>
      <c r="B143">
        <v>1372.7184628028917</v>
      </c>
      <c r="C143">
        <v>297.5072320836428</v>
      </c>
      <c r="D143" t="s">
        <v>661</v>
      </c>
      <c r="E143">
        <v>77.496565427213213</v>
      </c>
      <c r="F143">
        <v>376.65341996358671</v>
      </c>
      <c r="G143">
        <v>224981.76385762083</v>
      </c>
      <c r="H143">
        <v>143.92966687781296</v>
      </c>
      <c r="I143">
        <v>249.63369828550938</v>
      </c>
      <c r="J143">
        <v>388650.21398002858</v>
      </c>
      <c r="K143">
        <v>378360.45086790394</v>
      </c>
      <c r="L143">
        <v>10.690629938636336</v>
      </c>
      <c r="M143">
        <v>250.31936380454397</v>
      </c>
      <c r="N143">
        <v>310.08581938996531</v>
      </c>
      <c r="O143">
        <v>6008.564083629064</v>
      </c>
      <c r="P143">
        <v>80.178235520855608</v>
      </c>
      <c r="Q143">
        <v>0.4319782873631503</v>
      </c>
      <c r="R143">
        <v>539.43468755514016</v>
      </c>
      <c r="S143">
        <v>1457.5619113362593</v>
      </c>
      <c r="T143">
        <v>185.53089083171523</v>
      </c>
      <c r="U143">
        <v>776.20987056840136</v>
      </c>
      <c r="V143">
        <v>111.23501307623583</v>
      </c>
      <c r="W143">
        <v>26.4039020078927</v>
      </c>
      <c r="X143">
        <v>67.381987287437127</v>
      </c>
      <c r="Y143">
        <v>6.1004675905999095</v>
      </c>
      <c r="Z143">
        <v>25.971253867440499</v>
      </c>
      <c r="AA143">
        <v>3.3351703123551557</v>
      </c>
      <c r="AB143">
        <v>7.1331127802415244</v>
      </c>
      <c r="AC143">
        <v>0.6589974786941577</v>
      </c>
      <c r="AD143">
        <v>3.1866139747067619</v>
      </c>
      <c r="AE143">
        <v>0.33533179400456414</v>
      </c>
      <c r="AF143" t="s">
        <v>662</v>
      </c>
      <c r="AG143">
        <v>4.1757172141542025</v>
      </c>
      <c r="AH143">
        <v>10.933061253806505</v>
      </c>
      <c r="AI143">
        <v>0.94833477053493553</v>
      </c>
      <c r="AJ143" s="29">
        <v>13.708182017305345</v>
      </c>
      <c r="AK143" s="30">
        <v>54.730162031994816</v>
      </c>
      <c r="AL143" s="30" t="s">
        <v>978</v>
      </c>
      <c r="AM143" s="30" t="s">
        <v>979</v>
      </c>
      <c r="AN143" s="30">
        <v>84.913944174195279</v>
      </c>
      <c r="AO143" s="30">
        <v>4922.117785894734</v>
      </c>
      <c r="AP143" s="30" t="s">
        <v>980</v>
      </c>
      <c r="AQ143" s="30">
        <v>70.690392109706011</v>
      </c>
      <c r="AR143" s="30">
        <v>9635.8107001154622</v>
      </c>
      <c r="AS143" s="30">
        <v>9518.033728543207</v>
      </c>
      <c r="AT143" s="30">
        <v>0.50295722065939208</v>
      </c>
      <c r="AU143" s="30">
        <v>18.269100557883277</v>
      </c>
      <c r="AV143" s="30">
        <v>26.734831315606673</v>
      </c>
      <c r="AW143" s="30">
        <v>147.27969609345007</v>
      </c>
      <c r="AX143" s="30">
        <v>1.5897172264049346</v>
      </c>
      <c r="AY143" s="30" t="s">
        <v>981</v>
      </c>
      <c r="AZ143" s="30">
        <v>10.150502125062919</v>
      </c>
      <c r="BA143" s="30">
        <v>27.388629348514474</v>
      </c>
      <c r="BB143" s="30">
        <v>3.5816818288853076</v>
      </c>
      <c r="BC143" s="30">
        <v>14.732989983451715</v>
      </c>
      <c r="BD143" s="30">
        <v>2.1829396614451553</v>
      </c>
      <c r="BE143" s="30">
        <v>0.54712309616726451</v>
      </c>
      <c r="BF143" s="30">
        <v>1.4395686456285648</v>
      </c>
      <c r="BG143" s="30">
        <v>0.13058811474495227</v>
      </c>
      <c r="BH143" s="30">
        <v>0.54777824177600509</v>
      </c>
      <c r="BI143" s="30">
        <v>7.8818891444596209E-2</v>
      </c>
      <c r="BJ143" s="30">
        <v>0.17161761301793532</v>
      </c>
      <c r="BK143" s="30">
        <v>2.177461531422285E-2</v>
      </c>
      <c r="BL143" s="30">
        <v>0.11371302611704032</v>
      </c>
      <c r="BM143" s="30">
        <v>1.8064883898621306E-2</v>
      </c>
      <c r="BN143" s="30" t="s">
        <v>982</v>
      </c>
      <c r="BO143" s="30">
        <v>0.22119041836038966</v>
      </c>
      <c r="BP143" s="30">
        <v>0.13003731719162978</v>
      </c>
      <c r="BQ143" s="31">
        <v>9.6568101201308047E-3</v>
      </c>
      <c r="BR143">
        <v>0.88880997632854608</v>
      </c>
      <c r="BS143">
        <v>1.773051830916518E-2</v>
      </c>
      <c r="BT143">
        <v>0.26327454355066177</v>
      </c>
      <c r="BU143">
        <v>89.657229154421188</v>
      </c>
      <c r="BV143">
        <v>154.36259825177981</v>
      </c>
      <c r="BW143">
        <v>12.206681498900464</v>
      </c>
      <c r="BX143">
        <v>109.15592598070515</v>
      </c>
      <c r="BY143">
        <v>140.48275169111781</v>
      </c>
      <c r="BZ143">
        <v>67.276307462441054</v>
      </c>
      <c r="CA143">
        <v>28.195453564072366</v>
      </c>
      <c r="CB143">
        <v>0.65047123573821797</v>
      </c>
      <c r="CC143">
        <v>0.85394814388532569</v>
      </c>
      <c r="CD143">
        <v>5.2515615606105523</v>
      </c>
      <c r="CE143">
        <v>4.22201891543176</v>
      </c>
      <c r="CF143">
        <v>7.8977535086219817E-3</v>
      </c>
      <c r="CG143">
        <v>1.9607251484738023E-2</v>
      </c>
      <c r="CH143">
        <v>8.9706349005700455E-3</v>
      </c>
      <c r="CI143">
        <v>1.0672430234472063E-2</v>
      </c>
      <c r="CJ143">
        <v>8.892449653563372E-3</v>
      </c>
      <c r="CK143">
        <v>3.7310599987375147E-2</v>
      </c>
      <c r="CL143">
        <v>5.5729049080186263E-2</v>
      </c>
      <c r="CM143">
        <v>4.1215042946975942E-3</v>
      </c>
      <c r="CN143">
        <v>6.5863326606147451E-2</v>
      </c>
      <c r="CO143">
        <v>9.6611429413016314E-3</v>
      </c>
      <c r="CP143">
        <v>9.610349515111527E-3</v>
      </c>
      <c r="CQ143">
        <v>6.7275754196910731E-3</v>
      </c>
      <c r="CR143">
        <v>2.1724083849522416E-2</v>
      </c>
      <c r="CS143">
        <v>8.3880316302866274E-3</v>
      </c>
      <c r="CT143">
        <v>4.1774459892031435E-2</v>
      </c>
      <c r="CU143">
        <v>1.3259843759201879E-2</v>
      </c>
      <c r="CV143">
        <v>4.585485161882584E-2</v>
      </c>
      <c r="CW143">
        <v>1.8583125697640673E-2</v>
      </c>
      <c r="CX143">
        <v>1.787909410543612E-2</v>
      </c>
      <c r="CY143">
        <v>1.2680950362251442E-2</v>
      </c>
    </row>
    <row r="144" spans="1:103" x14ac:dyDescent="0.25">
      <c r="A144" s="35" t="s">
        <v>664</v>
      </c>
      <c r="B144" s="35">
        <v>285.290092796767</v>
      </c>
      <c r="C144" s="35">
        <v>6050.9040590959994</v>
      </c>
      <c r="D144" s="35" t="s">
        <v>978</v>
      </c>
      <c r="E144" s="35" t="s">
        <v>979</v>
      </c>
      <c r="F144" s="35">
        <v>414.63551747477743</v>
      </c>
      <c r="G144" s="35">
        <v>85064.821849758693</v>
      </c>
      <c r="H144" s="35" t="s">
        <v>980</v>
      </c>
      <c r="I144" s="35">
        <v>331.50285355427042</v>
      </c>
      <c r="J144" s="35">
        <v>399013.2667617689</v>
      </c>
      <c r="K144" s="35">
        <v>387904.3620470711</v>
      </c>
      <c r="L144" s="35">
        <v>3.8588920127280431</v>
      </c>
      <c r="M144" s="35">
        <v>2273.8381650133392</v>
      </c>
      <c r="N144" s="36">
        <v>2894.6898492064133</v>
      </c>
      <c r="O144" s="35">
        <v>7131.3788915490886</v>
      </c>
      <c r="P144" s="35">
        <v>36.459229400522752</v>
      </c>
      <c r="Q144" s="35" t="s">
        <v>981</v>
      </c>
      <c r="R144" s="35">
        <v>202.81673177028802</v>
      </c>
      <c r="S144" s="35">
        <v>539.50087850672389</v>
      </c>
      <c r="T144" s="35">
        <v>68.978860249236334</v>
      </c>
      <c r="U144" s="35">
        <v>283.70415213601297</v>
      </c>
      <c r="V144" s="35">
        <v>41.900201032077547</v>
      </c>
      <c r="W144" s="35">
        <v>10.159222470744488</v>
      </c>
      <c r="X144" s="35">
        <v>26.018496882640054</v>
      </c>
      <c r="Y144" s="35">
        <v>2.436421488775169</v>
      </c>
      <c r="Z144" s="35">
        <v>10.388311209239694</v>
      </c>
      <c r="AA144" s="35">
        <v>1.4444468777124266</v>
      </c>
      <c r="AB144" s="35">
        <v>3.3352356826061502</v>
      </c>
      <c r="AC144" s="35">
        <v>0.29834867946918769</v>
      </c>
      <c r="AD144" s="35">
        <v>1.7128757825426315</v>
      </c>
      <c r="AE144" s="35">
        <v>0.21191484482083653</v>
      </c>
      <c r="AF144" s="35" t="s">
        <v>982</v>
      </c>
      <c r="AG144" s="35">
        <v>13.329686000959558</v>
      </c>
      <c r="AH144" s="35">
        <v>2.1687303649827578</v>
      </c>
      <c r="AI144" s="35">
        <v>4.2611081572579285E-2</v>
      </c>
      <c r="AJ144" s="29">
        <v>7.0186120678829811</v>
      </c>
      <c r="AK144" s="30">
        <v>0.59918989414254675</v>
      </c>
      <c r="AL144" s="30" t="s">
        <v>668</v>
      </c>
      <c r="AM144" s="30" t="s">
        <v>669</v>
      </c>
      <c r="AN144" s="30">
        <v>18.280256963116258</v>
      </c>
      <c r="AO144" s="30">
        <v>2618.3974779069922</v>
      </c>
      <c r="AP144" s="30">
        <v>11.069904506210165</v>
      </c>
      <c r="AQ144" s="30">
        <v>49.680782567329395</v>
      </c>
      <c r="AR144" s="30">
        <v>3641.2957831043423</v>
      </c>
      <c r="AS144" s="30">
        <v>3725.6889402714851</v>
      </c>
      <c r="AT144" s="30">
        <v>0.20719828793072603</v>
      </c>
      <c r="AU144" s="30">
        <v>0.68024218168564865</v>
      </c>
      <c r="AV144" s="30">
        <v>2.4342414250889037</v>
      </c>
      <c r="AW144" s="30">
        <v>91.065116027353071</v>
      </c>
      <c r="AX144" s="30">
        <v>1.3471799864514993</v>
      </c>
      <c r="AY144" s="30">
        <v>1.2289288827026793E-2</v>
      </c>
      <c r="AZ144" s="30">
        <v>7.6688531427201516</v>
      </c>
      <c r="BA144" s="30">
        <v>18.304565165820442</v>
      </c>
      <c r="BB144" s="30">
        <v>2.6653309440404005</v>
      </c>
      <c r="BC144" s="30">
        <v>11.836979520357973</v>
      </c>
      <c r="BD144" s="30">
        <v>1.7499961152751906</v>
      </c>
      <c r="BE144" s="30">
        <v>0.44976955247344624</v>
      </c>
      <c r="BF144" s="30">
        <v>1.3064109213151063</v>
      </c>
      <c r="BG144" s="30">
        <v>0.1077594573950612</v>
      </c>
      <c r="BH144" s="30">
        <v>0.47191848530611652</v>
      </c>
      <c r="BI144" s="30">
        <v>6.0387319492254968E-2</v>
      </c>
      <c r="BJ144" s="30">
        <v>0.11285471256310906</v>
      </c>
      <c r="BK144" s="30">
        <v>1.6741565352055357E-2</v>
      </c>
      <c r="BL144" s="30">
        <v>7.3662531180423957E-2</v>
      </c>
      <c r="BM144" s="30">
        <v>9.5931987076954793E-3</v>
      </c>
      <c r="BN144" s="30">
        <v>4.1164047079613802E-3</v>
      </c>
      <c r="BO144" s="30">
        <v>3.1442197697675429E-2</v>
      </c>
      <c r="BP144" s="30">
        <v>3.8597138727242783E-2</v>
      </c>
      <c r="BQ144" s="31">
        <v>1.3061168747915982E-2</v>
      </c>
      <c r="BR144">
        <v>0.17221718492439075</v>
      </c>
      <c r="BS144">
        <v>4.7717289442203359E-3</v>
      </c>
      <c r="BT144">
        <v>6.4784793091911999E-2</v>
      </c>
      <c r="BU144">
        <v>17.238660575062404</v>
      </c>
      <c r="BV144">
        <v>29.570442308228614</v>
      </c>
      <c r="BW144">
        <v>2.5543080862524863</v>
      </c>
      <c r="BX144">
        <v>20.763039337286695</v>
      </c>
      <c r="BY144">
        <v>85.301491985471642</v>
      </c>
      <c r="BZ144">
        <v>15.112033341715341</v>
      </c>
      <c r="CA144">
        <v>6.782717565055786</v>
      </c>
      <c r="CB144">
        <v>0.11431259795355786</v>
      </c>
      <c r="CC144">
        <v>0.16459749487046105</v>
      </c>
      <c r="CD144">
        <v>1.0053967434798807</v>
      </c>
      <c r="CE144">
        <v>0.86053374190986709</v>
      </c>
      <c r="CF144">
        <v>4.185927463602669E-4</v>
      </c>
      <c r="CG144">
        <v>2.5885508912875713E-3</v>
      </c>
      <c r="CH144">
        <v>4.5232587515752729E-4</v>
      </c>
      <c r="CI144">
        <v>2.7752488645932634E-3</v>
      </c>
      <c r="CJ144">
        <v>1.4296315186543345E-3</v>
      </c>
      <c r="CK144">
        <v>9.0539043783221355E-3</v>
      </c>
      <c r="CL144">
        <v>2.8898223415593093E-3</v>
      </c>
      <c r="CM144">
        <v>7.6387083200939393E-4</v>
      </c>
      <c r="CN144">
        <v>1.6971697141076301E-2</v>
      </c>
      <c r="CO144">
        <v>1.5817780742087917E-3</v>
      </c>
      <c r="CP144">
        <v>8.2047209281561114E-3</v>
      </c>
      <c r="CQ144">
        <v>1.3057764246540084E-3</v>
      </c>
      <c r="CR144">
        <v>5.3351841431698308E-3</v>
      </c>
      <c r="CS144">
        <v>1.8853617483977655E-3</v>
      </c>
      <c r="CT144">
        <v>6.2744172033134139E-3</v>
      </c>
      <c r="CU144">
        <v>1.7864355804104151E-3</v>
      </c>
      <c r="CV144">
        <v>8.0118534964023821E-3</v>
      </c>
      <c r="CW144">
        <v>6.0818579224603108E-3</v>
      </c>
      <c r="CX144">
        <v>3.3276561355474687E-3</v>
      </c>
      <c r="CY144">
        <v>2.910684190115679E-3</v>
      </c>
    </row>
    <row r="145" spans="1:103" x14ac:dyDescent="0.25">
      <c r="A145" s="37" t="s">
        <v>667</v>
      </c>
      <c r="B145">
        <v>894.20527558691469</v>
      </c>
      <c r="C145">
        <v>69.361585969168303</v>
      </c>
      <c r="D145" t="s">
        <v>668</v>
      </c>
      <c r="E145" t="s">
        <v>669</v>
      </c>
      <c r="F145">
        <v>197.22353088203644</v>
      </c>
      <c r="G145">
        <v>237357.43590206644</v>
      </c>
      <c r="H145">
        <v>202.93354967899492</v>
      </c>
      <c r="I145">
        <v>456.4258492252074</v>
      </c>
      <c r="J145">
        <v>393295.72039942938</v>
      </c>
      <c r="K145">
        <v>388655.36925497628</v>
      </c>
      <c r="L145">
        <v>9.4285234500338735</v>
      </c>
      <c r="M145">
        <v>60.965168872995683</v>
      </c>
      <c r="N145">
        <v>70.559944027830724</v>
      </c>
      <c r="O145">
        <v>7899.9268176278747</v>
      </c>
      <c r="P145">
        <v>110.94432492384632</v>
      </c>
      <c r="Q145">
        <v>0.39938056866006616</v>
      </c>
      <c r="R145">
        <v>717.6977691283887</v>
      </c>
      <c r="S145">
        <v>1924.4767875814985</v>
      </c>
      <c r="T145">
        <v>260.09976749643772</v>
      </c>
      <c r="U145">
        <v>1121.9027899417833</v>
      </c>
      <c r="V145">
        <v>165.24709670902416</v>
      </c>
      <c r="W145">
        <v>39.200508320910465</v>
      </c>
      <c r="X145">
        <v>105.07551505910392</v>
      </c>
      <c r="Y145">
        <v>9.1887330837285983</v>
      </c>
      <c r="Z145">
        <v>38.106228129346427</v>
      </c>
      <c r="AA145">
        <v>4.6728811024781782</v>
      </c>
      <c r="AB145">
        <v>9.1314356607189868</v>
      </c>
      <c r="AC145">
        <v>0.77138576664352365</v>
      </c>
      <c r="AD145">
        <v>3.6183829437496411</v>
      </c>
      <c r="AE145">
        <v>0.38036908172111367</v>
      </c>
      <c r="AF145">
        <v>9.0950885585317047E-3</v>
      </c>
      <c r="AG145">
        <v>1.4704405335637929</v>
      </c>
      <c r="AH145">
        <v>2.7927269132715482</v>
      </c>
      <c r="AI145">
        <v>0.67223549640410951</v>
      </c>
      <c r="AJ145" s="29">
        <v>6.3688195117840465</v>
      </c>
      <c r="AK145" s="30">
        <v>1.7728788604660117</v>
      </c>
      <c r="AL145" s="30" t="s">
        <v>672</v>
      </c>
      <c r="AM145" s="30" t="s">
        <v>673</v>
      </c>
      <c r="AN145" s="30">
        <v>21.508016557147752</v>
      </c>
      <c r="AO145" s="30">
        <v>2736.9626290992496</v>
      </c>
      <c r="AP145" s="30">
        <v>11.042296731987763</v>
      </c>
      <c r="AQ145" s="30">
        <v>52.895532239436022</v>
      </c>
      <c r="AR145" s="30">
        <v>3301.1000144380523</v>
      </c>
      <c r="AS145" s="30">
        <v>3971.2062581592322</v>
      </c>
      <c r="AT145" s="30">
        <v>0.23093794677364732</v>
      </c>
      <c r="AU145" s="30">
        <v>1.291922278706487</v>
      </c>
      <c r="AV145" s="30">
        <v>4.5022080938849056</v>
      </c>
      <c r="AW145" s="30">
        <v>89.53075917973932</v>
      </c>
      <c r="AX145" s="30">
        <v>1.0466238175805302</v>
      </c>
      <c r="AY145" s="30">
        <v>2.1382757908750671E-2</v>
      </c>
      <c r="AZ145" s="30">
        <v>5.3813255792098653</v>
      </c>
      <c r="BA145" s="30">
        <v>14.259465678478476</v>
      </c>
      <c r="BB145" s="30">
        <v>2.3942885135577328</v>
      </c>
      <c r="BC145" s="30">
        <v>10.486329653621517</v>
      </c>
      <c r="BD145" s="30">
        <v>1.8094342927811173</v>
      </c>
      <c r="BE145" s="30">
        <v>0.42598776731419996</v>
      </c>
      <c r="BF145" s="30">
        <v>1.1888591279145186</v>
      </c>
      <c r="BG145" s="30">
        <v>9.6773036125912176E-2</v>
      </c>
      <c r="BH145" s="30">
        <v>0.37398063933714942</v>
      </c>
      <c r="BI145" s="30">
        <v>4.7622039396073033E-2</v>
      </c>
      <c r="BJ145" s="30">
        <v>0.10031705748578709</v>
      </c>
      <c r="BK145" s="30">
        <v>1.352742144731355E-2</v>
      </c>
      <c r="BL145" s="30">
        <v>6.2716994241933513E-2</v>
      </c>
      <c r="BM145" s="30">
        <v>9.504026264523225E-3</v>
      </c>
      <c r="BN145" s="30">
        <v>3.9545908694768976E-3</v>
      </c>
      <c r="BO145" s="30">
        <v>2.8270880709870102E-2</v>
      </c>
      <c r="BP145" s="30">
        <v>4.3907392488913032E-2</v>
      </c>
      <c r="BQ145" s="31">
        <v>1.5525047755966649E-2</v>
      </c>
      <c r="BR145">
        <v>0.19561726904401311</v>
      </c>
      <c r="BS145">
        <v>5.3425315937126955E-3</v>
      </c>
      <c r="BT145">
        <v>6.8872779589606151E-2</v>
      </c>
      <c r="BU145">
        <v>19.324177452897288</v>
      </c>
      <c r="BV145">
        <v>32.823049832397402</v>
      </c>
      <c r="BW145">
        <v>2.9228411378119263</v>
      </c>
      <c r="BX145">
        <v>23.104158464965384</v>
      </c>
      <c r="BY145">
        <v>94.680705876756491</v>
      </c>
      <c r="BZ145">
        <v>15.925984640470199</v>
      </c>
      <c r="CA145">
        <v>7.4640569536779804</v>
      </c>
      <c r="CB145">
        <v>0.15275676322802406</v>
      </c>
      <c r="CC145">
        <v>0.18131607402723432</v>
      </c>
      <c r="CD145">
        <v>1.1206404622248289</v>
      </c>
      <c r="CE145">
        <v>0.96382541886360384</v>
      </c>
      <c r="CF145">
        <v>1.7573544527277488E-3</v>
      </c>
      <c r="CG145">
        <v>9.7644679319719928E-4</v>
      </c>
      <c r="CH145">
        <v>3.6250580751681248E-3</v>
      </c>
      <c r="CI145">
        <v>3.7674824103209881E-3</v>
      </c>
      <c r="CJ145">
        <v>2.2816315006013808E-3</v>
      </c>
      <c r="CK145">
        <v>1.44491980573015E-2</v>
      </c>
      <c r="CL145">
        <v>1.7318515424477845E-2</v>
      </c>
      <c r="CM145">
        <v>4.1846759958454448E-3</v>
      </c>
      <c r="CN145">
        <v>1.610403842501788E-2</v>
      </c>
      <c r="CO145">
        <v>1.3876044458716434E-3</v>
      </c>
      <c r="CP145">
        <v>9.1741110074969618E-3</v>
      </c>
      <c r="CQ145">
        <v>2.1664116212354858E-3</v>
      </c>
      <c r="CR145">
        <v>6.9498203987413401E-3</v>
      </c>
      <c r="CS145">
        <v>2.1078274000271746E-3</v>
      </c>
      <c r="CT145">
        <v>2.3672645838571761E-3</v>
      </c>
      <c r="CU145">
        <v>1.5666970442765047E-3</v>
      </c>
      <c r="CV145">
        <v>6.0322868942871612E-3</v>
      </c>
      <c r="CW145">
        <v>8.7009339921753481E-3</v>
      </c>
      <c r="CX145">
        <v>4.0102157447181675E-3</v>
      </c>
      <c r="CY145">
        <v>2.9089190807826642E-3</v>
      </c>
    </row>
    <row r="146" spans="1:103" x14ac:dyDescent="0.25">
      <c r="A146" s="37" t="s">
        <v>671</v>
      </c>
      <c r="B146">
        <v>731.83413013862059</v>
      </c>
      <c r="C146">
        <v>161.68613873400233</v>
      </c>
      <c r="D146" t="s">
        <v>672</v>
      </c>
      <c r="E146" t="s">
        <v>673</v>
      </c>
      <c r="F146">
        <v>203.59643488492466</v>
      </c>
      <c r="G146">
        <v>223574.12863357985</v>
      </c>
      <c r="H146">
        <v>149.0993891097522</v>
      </c>
      <c r="I146">
        <v>568.32462365054505</v>
      </c>
      <c r="J146">
        <v>395868.61626248219</v>
      </c>
      <c r="K146">
        <v>393354.56110047788</v>
      </c>
      <c r="L146">
        <v>9.3335414283595366</v>
      </c>
      <c r="M146">
        <v>105.51440603671819</v>
      </c>
      <c r="N146">
        <v>167.51688820704436</v>
      </c>
      <c r="O146">
        <v>7076.1102133354952</v>
      </c>
      <c r="P146">
        <v>91.520167492475892</v>
      </c>
      <c r="Q146">
        <v>0.9101644018502314</v>
      </c>
      <c r="R146">
        <v>562.97123547139165</v>
      </c>
      <c r="S146">
        <v>1567.6252183796094</v>
      </c>
      <c r="T146">
        <v>215.81015102271877</v>
      </c>
      <c r="U146">
        <v>961.60275216308628</v>
      </c>
      <c r="V146">
        <v>144.1586106307044</v>
      </c>
      <c r="W146">
        <v>33.491840917017583</v>
      </c>
      <c r="X146">
        <v>90.144348104075448</v>
      </c>
      <c r="Y146">
        <v>7.840920207403375</v>
      </c>
      <c r="Z146">
        <v>32.314730990252272</v>
      </c>
      <c r="AA146">
        <v>3.9727058677298506</v>
      </c>
      <c r="AB146">
        <v>7.85908986463427</v>
      </c>
      <c r="AC146">
        <v>0.66231958276491631</v>
      </c>
      <c r="AD146">
        <v>3.0481070867030242</v>
      </c>
      <c r="AE146">
        <v>0.33259501395307361</v>
      </c>
      <c r="AF146">
        <v>1.1881103262078342E-2</v>
      </c>
      <c r="AG146">
        <v>1.2285146946668495</v>
      </c>
      <c r="AH146">
        <v>2.7302350480487685</v>
      </c>
      <c r="AI146">
        <v>0.65770625078849065</v>
      </c>
      <c r="AJ146" s="29">
        <v>18.455865319222699</v>
      </c>
      <c r="AK146" s="30">
        <v>1.8910285102164825</v>
      </c>
      <c r="AL146" s="30" t="s">
        <v>676</v>
      </c>
      <c r="AM146" s="30" t="s">
        <v>677</v>
      </c>
      <c r="AN146" s="30">
        <v>75.810921559531764</v>
      </c>
      <c r="AO146" s="30">
        <v>4432.2593775183987</v>
      </c>
      <c r="AP146" s="30">
        <v>49.726003946374718</v>
      </c>
      <c r="AQ146" s="30" t="s">
        <v>678</v>
      </c>
      <c r="AR146" s="30">
        <v>7474.5996132269756</v>
      </c>
      <c r="AS146" s="30">
        <v>7552.9453113886057</v>
      </c>
      <c r="AT146" s="30">
        <v>0.55118152905592421</v>
      </c>
      <c r="AU146" s="30">
        <v>2.0313691922450254</v>
      </c>
      <c r="AV146" s="30">
        <v>8.4409819511463535</v>
      </c>
      <c r="AW146" s="30">
        <v>140.3852717035968</v>
      </c>
      <c r="AX146" s="30">
        <v>2.4743386254054043</v>
      </c>
      <c r="AY146" s="30">
        <v>1.5760325995424609E-2</v>
      </c>
      <c r="AZ146" s="30">
        <v>14.836698578020677</v>
      </c>
      <c r="BA146" s="30">
        <v>41.594356558436814</v>
      </c>
      <c r="BB146" s="30">
        <v>5.8687993309591926</v>
      </c>
      <c r="BC146" s="30">
        <v>27.860006194812389</v>
      </c>
      <c r="BD146" s="30">
        <v>4.3384828480101927</v>
      </c>
      <c r="BE146" s="30">
        <v>1.0007047257604427</v>
      </c>
      <c r="BF146" s="30">
        <v>2.7290720513054909</v>
      </c>
      <c r="BG146" s="30">
        <v>0.23090850423809392</v>
      </c>
      <c r="BH146" s="30">
        <v>0.93430599321538932</v>
      </c>
      <c r="BI146" s="30">
        <v>0.12511684564496742</v>
      </c>
      <c r="BJ146" s="30">
        <v>0.2654408234257688</v>
      </c>
      <c r="BK146" s="30">
        <v>3.412559834662169E-2</v>
      </c>
      <c r="BL146" s="30">
        <v>0.15154324788217524</v>
      </c>
      <c r="BM146" s="30">
        <v>2.14720833542765E-2</v>
      </c>
      <c r="BN146" s="30" t="s">
        <v>679</v>
      </c>
      <c r="BO146" s="30">
        <v>6.4126237830686467E-2</v>
      </c>
      <c r="BP146" s="30">
        <v>5.9558115005185264E-2</v>
      </c>
      <c r="BQ146" s="31">
        <v>1.5661350488054643E-2</v>
      </c>
      <c r="BR146">
        <v>0.84336121171371126</v>
      </c>
      <c r="BS146">
        <v>3.4714427579256101E-2</v>
      </c>
      <c r="BT146">
        <v>0.29630130747655287</v>
      </c>
      <c r="BU146">
        <v>83.602583045057358</v>
      </c>
      <c r="BV146">
        <v>141.30346747380952</v>
      </c>
      <c r="BW146">
        <v>12.537865033781056</v>
      </c>
      <c r="BX146">
        <v>99.575820123715985</v>
      </c>
      <c r="BY146">
        <v>407.92729543861219</v>
      </c>
      <c r="BZ146">
        <v>69.38563713963913</v>
      </c>
      <c r="CA146">
        <v>31.665095861722534</v>
      </c>
      <c r="CB146">
        <v>0.66280362294927453</v>
      </c>
      <c r="CC146">
        <v>0.78591320984822155</v>
      </c>
      <c r="CD146">
        <v>4.8378649719693598</v>
      </c>
      <c r="CE146">
        <v>4.1731815867778916</v>
      </c>
      <c r="CF146">
        <v>8.9135029254487491E-3</v>
      </c>
      <c r="CG146">
        <v>4.1953655103794925E-3</v>
      </c>
      <c r="CH146">
        <v>1.7108356729879572E-2</v>
      </c>
      <c r="CI146">
        <v>1.5073274120958513E-2</v>
      </c>
      <c r="CJ146">
        <v>5.4523758739897015E-3</v>
      </c>
      <c r="CK146">
        <v>5.1363621495173567E-2</v>
      </c>
      <c r="CL146">
        <v>6.1563295700171779E-2</v>
      </c>
      <c r="CM146">
        <v>1.3960072184024053E-2</v>
      </c>
      <c r="CN146">
        <v>1.4057446841382132E-2</v>
      </c>
      <c r="CO146">
        <v>6.0288968551082617E-3</v>
      </c>
      <c r="CP146">
        <v>4.894174156407495E-2</v>
      </c>
      <c r="CQ146">
        <v>2.1167276442089628E-3</v>
      </c>
      <c r="CR146">
        <v>2.0336027104614546E-2</v>
      </c>
      <c r="CS146">
        <v>9.1731004122379677E-3</v>
      </c>
      <c r="CT146">
        <v>3.886940122927697E-2</v>
      </c>
      <c r="CU146">
        <v>1.01232529838567E-2</v>
      </c>
      <c r="CV146">
        <v>3.3433753565212561E-2</v>
      </c>
      <c r="CW146">
        <v>2.0761394969133658E-2</v>
      </c>
      <c r="CX146">
        <v>1.1338367715151405E-2</v>
      </c>
      <c r="CY146">
        <v>1.7848973968468792E-2</v>
      </c>
    </row>
    <row r="147" spans="1:103" x14ac:dyDescent="0.25">
      <c r="A147" s="37" t="s">
        <v>675</v>
      </c>
      <c r="B147">
        <v>890.53796071970282</v>
      </c>
      <c r="C147">
        <v>90.931321732972052</v>
      </c>
      <c r="D147" t="s">
        <v>676</v>
      </c>
      <c r="E147" t="s">
        <v>677</v>
      </c>
      <c r="F147">
        <v>177.18173941475641</v>
      </c>
      <c r="G147">
        <v>216554.92032482947</v>
      </c>
      <c r="H147">
        <v>281.45799865798625</v>
      </c>
      <c r="I147" t="s">
        <v>678</v>
      </c>
      <c r="J147">
        <v>388578.74465049931</v>
      </c>
      <c r="K147">
        <v>384786.74846067379</v>
      </c>
      <c r="L147">
        <v>9.1503717563485605</v>
      </c>
      <c r="M147">
        <v>84.110328239313205</v>
      </c>
      <c r="N147">
        <v>67.566170042783156</v>
      </c>
      <c r="O147">
        <v>6903.4810675837316</v>
      </c>
      <c r="P147">
        <v>116.94686248210692</v>
      </c>
      <c r="Q147">
        <v>0.1548106902488931</v>
      </c>
      <c r="R147">
        <v>767.66521168610006</v>
      </c>
      <c r="S147">
        <v>2145.87653162693</v>
      </c>
      <c r="T147">
        <v>291.74320485530808</v>
      </c>
      <c r="U147">
        <v>1315.7607552219115</v>
      </c>
      <c r="V147">
        <v>190.87630813318407</v>
      </c>
      <c r="W147">
        <v>45.176843642765725</v>
      </c>
      <c r="X147">
        <v>121.87319951196096</v>
      </c>
      <c r="Y147">
        <v>10.326821403303342</v>
      </c>
      <c r="Z147">
        <v>43.076529842482323</v>
      </c>
      <c r="AA147">
        <v>5.2289762005469305</v>
      </c>
      <c r="AB147">
        <v>10.169590157499281</v>
      </c>
      <c r="AC147">
        <v>0.78520307265128642</v>
      </c>
      <c r="AD147">
        <v>3.4445489955036335</v>
      </c>
      <c r="AE147">
        <v>0.35332211695468874</v>
      </c>
      <c r="AF147" t="s">
        <v>679</v>
      </c>
      <c r="AG147">
        <v>1.4247691281775572</v>
      </c>
      <c r="AH147">
        <v>1.9071765299018519</v>
      </c>
      <c r="AI147">
        <v>0.10857288225559246</v>
      </c>
      <c r="AJ147" s="29">
        <v>10.332180024089386</v>
      </c>
      <c r="AK147" s="30">
        <v>1.1343523203200312</v>
      </c>
      <c r="AL147" s="30" t="s">
        <v>682</v>
      </c>
      <c r="AM147" s="30" t="s">
        <v>683</v>
      </c>
      <c r="AN147" s="30">
        <v>19.638338095464736</v>
      </c>
      <c r="AO147" s="30">
        <v>2852.076664467611</v>
      </c>
      <c r="AP147" s="30">
        <v>11.694489796200125</v>
      </c>
      <c r="AQ147" s="30">
        <v>46.104089653643399</v>
      </c>
      <c r="AR147" s="30">
        <v>4079.8376205107675</v>
      </c>
      <c r="AS147" s="30">
        <v>4339.0418023817037</v>
      </c>
      <c r="AT147" s="30">
        <v>0.23871046186758599</v>
      </c>
      <c r="AU147" s="30">
        <v>0.78041841486359032</v>
      </c>
      <c r="AV147" s="30">
        <v>3.7441747480260394</v>
      </c>
      <c r="AW147" s="30">
        <v>100.8158007997354</v>
      </c>
      <c r="AX147" s="30">
        <v>1.3432604893421565</v>
      </c>
      <c r="AY147" s="30">
        <v>1.8846454004678725E-2</v>
      </c>
      <c r="AZ147" s="30">
        <v>7.5703285035511625</v>
      </c>
      <c r="BA147" s="30">
        <v>20.261353616765323</v>
      </c>
      <c r="BB147" s="30">
        <v>3.4578892895359017</v>
      </c>
      <c r="BC147" s="30">
        <v>13.363615328240723</v>
      </c>
      <c r="BD147" s="30">
        <v>1.8745890789877844</v>
      </c>
      <c r="BE147" s="30">
        <v>0.48406143302411869</v>
      </c>
      <c r="BF147" s="30">
        <v>1.4220662461049023</v>
      </c>
      <c r="BG147" s="30">
        <v>0.1043401195705284</v>
      </c>
      <c r="BH147" s="30">
        <v>0.46860279601449206</v>
      </c>
      <c r="BI147" s="30">
        <v>6.3701247034446032E-2</v>
      </c>
      <c r="BJ147" s="30">
        <v>0.14088016721776242</v>
      </c>
      <c r="BK147" s="30">
        <v>1.4474360313994754E-2</v>
      </c>
      <c r="BL147" s="30">
        <v>7.1888807020524886E-2</v>
      </c>
      <c r="BM147" s="30">
        <v>9.878014472092066E-3</v>
      </c>
      <c r="BN147" s="30">
        <v>3.4107285793288124E-3</v>
      </c>
      <c r="BO147" s="30">
        <v>3.4360718782701971E-2</v>
      </c>
      <c r="BP147" s="30">
        <v>4.8238166439694634E-2</v>
      </c>
      <c r="BQ147" s="31">
        <v>1.3285516823645645E-2</v>
      </c>
      <c r="BR147">
        <v>0.18016018096734687</v>
      </c>
      <c r="BS147">
        <v>5.0649463599012432E-3</v>
      </c>
      <c r="BT147">
        <v>6.4654886497158837E-2</v>
      </c>
      <c r="BU147">
        <v>18.347501460890072</v>
      </c>
      <c r="BV147">
        <v>30.863185008928856</v>
      </c>
      <c r="BW147">
        <v>2.6925076223397335</v>
      </c>
      <c r="BX147">
        <v>21.78107250384025</v>
      </c>
      <c r="BY147">
        <v>88.096330550223186</v>
      </c>
      <c r="BZ147">
        <v>14.938048139118342</v>
      </c>
      <c r="CA147">
        <v>6.9909199163274245</v>
      </c>
      <c r="CB147">
        <v>0.13921727640251449</v>
      </c>
      <c r="CC147">
        <v>0.17234644374027661</v>
      </c>
      <c r="CD147">
        <v>1.0622272534382242</v>
      </c>
      <c r="CE147">
        <v>0.91436761391234256</v>
      </c>
      <c r="CF147">
        <v>1.3044279285049948E-3</v>
      </c>
      <c r="CG147">
        <v>2.7339821251547952E-3</v>
      </c>
      <c r="CH147">
        <v>2.0913016164366021E-3</v>
      </c>
      <c r="CI147">
        <v>2.0889440651592826E-3</v>
      </c>
      <c r="CJ147">
        <v>1.5118439025790422E-3</v>
      </c>
      <c r="CK147">
        <v>2.5646179388098588E-3</v>
      </c>
      <c r="CL147">
        <v>9.013869404817014E-3</v>
      </c>
      <c r="CM147">
        <v>3.5335672362784808E-3</v>
      </c>
      <c r="CN147">
        <v>1.1668688865912645E-2</v>
      </c>
      <c r="CO147">
        <v>4.4752588810707773E-4</v>
      </c>
      <c r="CP147">
        <v>1.0600758164822418E-2</v>
      </c>
      <c r="CQ147">
        <v>2.5035275086551958E-3</v>
      </c>
      <c r="CR147">
        <v>5.6352390965692094E-3</v>
      </c>
      <c r="CS147">
        <v>2.4345251753397508E-3</v>
      </c>
      <c r="CT147">
        <v>9.8316417969326105E-3</v>
      </c>
      <c r="CU147">
        <v>2.4558781375464251E-3</v>
      </c>
      <c r="CV147">
        <v>1.9442953234460126E-3</v>
      </c>
      <c r="CW147">
        <v>5.884430991349607E-3</v>
      </c>
      <c r="CX147">
        <v>2.4607314761881834E-3</v>
      </c>
      <c r="CY147">
        <v>3.8670557904663546E-3</v>
      </c>
    </row>
    <row r="148" spans="1:103" x14ac:dyDescent="0.25">
      <c r="A148" s="37" t="s">
        <v>681</v>
      </c>
      <c r="B148">
        <v>933.91450273965938</v>
      </c>
      <c r="C148">
        <v>74.25367579525286</v>
      </c>
      <c r="D148" t="s">
        <v>682</v>
      </c>
      <c r="E148" t="s">
        <v>683</v>
      </c>
      <c r="F148">
        <v>192.38173334176028</v>
      </c>
      <c r="G148">
        <v>244812.80531623459</v>
      </c>
      <c r="H148">
        <v>182.30386418869887</v>
      </c>
      <c r="I148">
        <v>423.082029331228</v>
      </c>
      <c r="J148">
        <v>402729.67189728963</v>
      </c>
      <c r="K148">
        <v>394583.6484474623</v>
      </c>
      <c r="L148">
        <v>9.9028027530581024</v>
      </c>
      <c r="M148">
        <v>62.06893029000458</v>
      </c>
      <c r="N148">
        <v>75.379893156248741</v>
      </c>
      <c r="O148">
        <v>7934.882565351385</v>
      </c>
      <c r="P148">
        <v>123.50077955972466</v>
      </c>
      <c r="Q148">
        <v>0.56591182542014218</v>
      </c>
      <c r="R148">
        <v>778.82870315255218</v>
      </c>
      <c r="S148">
        <v>2087.9627927990136</v>
      </c>
      <c r="T148">
        <v>276.52621799878347</v>
      </c>
      <c r="U148">
        <v>1193.1488743875684</v>
      </c>
      <c r="V148">
        <v>173.10291393623248</v>
      </c>
      <c r="W148">
        <v>41.153592290913068</v>
      </c>
      <c r="X148">
        <v>111.67275742809781</v>
      </c>
      <c r="Y148">
        <v>9.794828838481811</v>
      </c>
      <c r="Z148">
        <v>41.754783125250562</v>
      </c>
      <c r="AA148">
        <v>5.1935369892940146</v>
      </c>
      <c r="AB148">
        <v>10.316310547626633</v>
      </c>
      <c r="AC148">
        <v>0.8598630235078486</v>
      </c>
      <c r="AD148">
        <v>3.9611050373235126</v>
      </c>
      <c r="AE148">
        <v>0.40115704284639431</v>
      </c>
      <c r="AF148">
        <v>1.4349042977461347E-2</v>
      </c>
      <c r="AG148">
        <v>1.486645482556695</v>
      </c>
      <c r="AH148">
        <v>3.0840176388155731</v>
      </c>
      <c r="AI148">
        <v>0.57217772327468519</v>
      </c>
      <c r="AJ148" s="29">
        <v>8.8937343722518847</v>
      </c>
      <c r="AK148" s="30">
        <v>1.4447296791514848</v>
      </c>
      <c r="AL148" s="30" t="s">
        <v>686</v>
      </c>
      <c r="AM148" s="30" t="s">
        <v>687</v>
      </c>
      <c r="AN148" s="30">
        <v>15.724692065381946</v>
      </c>
      <c r="AO148" s="30">
        <v>2414.2021729445155</v>
      </c>
      <c r="AP148" s="30">
        <v>10.182443265790354</v>
      </c>
      <c r="AQ148" s="30">
        <v>58.999141751003059</v>
      </c>
      <c r="AR148" s="30">
        <v>3940.815983101711</v>
      </c>
      <c r="AS148" s="30">
        <v>3985.1355085444748</v>
      </c>
      <c r="AT148" s="30">
        <v>0.25708106703885236</v>
      </c>
      <c r="AU148" s="30">
        <v>1.0108067780852763</v>
      </c>
      <c r="AV148" s="30">
        <v>3.0737226130540485</v>
      </c>
      <c r="AW148" s="30">
        <v>70.878768823382515</v>
      </c>
      <c r="AX148" s="30">
        <v>1.0201170944372389</v>
      </c>
      <c r="AY148" s="30">
        <v>1.715654476396819E-2</v>
      </c>
      <c r="AZ148" s="30">
        <v>6.8212989886611011</v>
      </c>
      <c r="BA148" s="30">
        <v>18.065749202970586</v>
      </c>
      <c r="BB148" s="30">
        <v>2.6347174214157096</v>
      </c>
      <c r="BC148" s="30">
        <v>11.196579574782442</v>
      </c>
      <c r="BD148" s="30">
        <v>1.8186261132864516</v>
      </c>
      <c r="BE148" s="30">
        <v>0.38050056709581692</v>
      </c>
      <c r="BF148" s="30">
        <v>1.028661085737514</v>
      </c>
      <c r="BG148" s="30">
        <v>8.8598464746960898E-2</v>
      </c>
      <c r="BH148" s="30">
        <v>0.42276827012494228</v>
      </c>
      <c r="BI148" s="30">
        <v>5.6020448157505474E-2</v>
      </c>
      <c r="BJ148" s="30">
        <v>0.1242805099228706</v>
      </c>
      <c r="BK148" s="30">
        <v>1.4459153437187853E-2</v>
      </c>
      <c r="BL148" s="30">
        <v>6.1629371286801876E-2</v>
      </c>
      <c r="BM148" s="30">
        <v>8.404689000059036E-3</v>
      </c>
      <c r="BN148" s="30" t="s">
        <v>688</v>
      </c>
      <c r="BO148" s="30">
        <v>3.4792271798236109E-2</v>
      </c>
      <c r="BP148" s="30">
        <v>3.9998100320449037E-2</v>
      </c>
      <c r="BQ148" s="31">
        <v>1.6748909667203792E-2</v>
      </c>
      <c r="BR148">
        <v>0.17426943085595026</v>
      </c>
      <c r="BS148">
        <v>6.3740834510237114E-3</v>
      </c>
      <c r="BT148">
        <v>6.0081194940750995E-2</v>
      </c>
      <c r="BU148">
        <v>17.402965579647649</v>
      </c>
      <c r="BV148">
        <v>29.138308056053141</v>
      </c>
      <c r="BW148">
        <v>2.5735693812968559</v>
      </c>
      <c r="BX148">
        <v>20.833131502610524</v>
      </c>
      <c r="BY148">
        <v>83.014008950649668</v>
      </c>
      <c r="BZ148">
        <v>14.129432933380539</v>
      </c>
      <c r="CA148">
        <v>6.5792021766855946</v>
      </c>
      <c r="CB148">
        <v>0.15179407288111513</v>
      </c>
      <c r="CC148">
        <v>0.16327796106419462</v>
      </c>
      <c r="CD148">
        <v>0.99867067725860426</v>
      </c>
      <c r="CE148">
        <v>0.86674019326452378</v>
      </c>
      <c r="CF148">
        <v>1.2404068975401315E-3</v>
      </c>
      <c r="CG148">
        <v>3.8598778328401066E-3</v>
      </c>
      <c r="CH148">
        <v>4.5255482621650456E-3</v>
      </c>
      <c r="CI148">
        <v>3.8918719739711441E-3</v>
      </c>
      <c r="CJ148">
        <v>1.677302178833755E-3</v>
      </c>
      <c r="CK148">
        <v>9.1149721971107208E-3</v>
      </c>
      <c r="CL148">
        <v>1.2729742681726613E-2</v>
      </c>
      <c r="CM148">
        <v>3.3665595831942822E-3</v>
      </c>
      <c r="CN148">
        <v>1.1109043687031797E-2</v>
      </c>
      <c r="CO148">
        <v>1.2478680620323698E-3</v>
      </c>
      <c r="CP148">
        <v>5.554905908615868E-3</v>
      </c>
      <c r="CQ148">
        <v>1.6718322464399004E-3</v>
      </c>
      <c r="CR148">
        <v>6.2506505360928723E-3</v>
      </c>
      <c r="CS148">
        <v>2.3199359550366829E-3</v>
      </c>
      <c r="CT148">
        <v>1.1470208635698944E-2</v>
      </c>
      <c r="CU148">
        <v>2.089739345916605E-3</v>
      </c>
      <c r="CV148">
        <v>9.011049200629985E-3</v>
      </c>
      <c r="CW148">
        <v>6.6140781847990795E-3</v>
      </c>
      <c r="CX148">
        <v>4.0633454102425E-3</v>
      </c>
      <c r="CY148">
        <v>2.6201176237278683E-3</v>
      </c>
    </row>
    <row r="149" spans="1:103" x14ac:dyDescent="0.25">
      <c r="A149" s="37" t="s">
        <v>685</v>
      </c>
      <c r="B149">
        <v>898.7583497831024</v>
      </c>
      <c r="C149">
        <v>140.92658732646143</v>
      </c>
      <c r="D149" t="s">
        <v>686</v>
      </c>
      <c r="E149" t="s">
        <v>687</v>
      </c>
      <c r="F149">
        <v>174.17695916920496</v>
      </c>
      <c r="G149">
        <v>238311.80234823571</v>
      </c>
      <c r="H149">
        <v>130.37964082495552</v>
      </c>
      <c r="I149">
        <v>378.69581787744357</v>
      </c>
      <c r="J149">
        <v>389793.72325249645</v>
      </c>
      <c r="K149">
        <v>382409.30125639378</v>
      </c>
      <c r="L149">
        <v>9.5087986260094635</v>
      </c>
      <c r="M149">
        <v>84.630950579240888</v>
      </c>
      <c r="N149">
        <v>168.46173941000487</v>
      </c>
      <c r="O149">
        <v>7173.5463390780524</v>
      </c>
      <c r="P149">
        <v>99.607457728126661</v>
      </c>
      <c r="Q149">
        <v>0.68516239151015057</v>
      </c>
      <c r="R149">
        <v>591.42960544746541</v>
      </c>
      <c r="S149">
        <v>1656.1103417887857</v>
      </c>
      <c r="T149">
        <v>223.62572565865105</v>
      </c>
      <c r="U149">
        <v>966.74220504935261</v>
      </c>
      <c r="V149">
        <v>142.37473747949511</v>
      </c>
      <c r="W149">
        <v>33.971993835749281</v>
      </c>
      <c r="X149">
        <v>91.480695558163774</v>
      </c>
      <c r="Y149">
        <v>8.2106072840760866</v>
      </c>
      <c r="Z149">
        <v>34.200859927830592</v>
      </c>
      <c r="AA149">
        <v>4.2048247934298129</v>
      </c>
      <c r="AB149">
        <v>8.2270849395485079</v>
      </c>
      <c r="AC149">
        <v>0.67808125030549593</v>
      </c>
      <c r="AD149">
        <v>3.1937930959008853</v>
      </c>
      <c r="AE149">
        <v>0.33768749161603234</v>
      </c>
      <c r="AF149" t="s">
        <v>688</v>
      </c>
      <c r="AG149">
        <v>1.5141142891856894</v>
      </c>
      <c r="AH149">
        <v>3.1099486216974892</v>
      </c>
      <c r="AI149">
        <v>0.89989451212683824</v>
      </c>
      <c r="AJ149" s="29">
        <v>9.6188973775147648</v>
      </c>
      <c r="AK149" s="30">
        <v>1.3543809384236691</v>
      </c>
      <c r="AL149" s="30" t="s">
        <v>691</v>
      </c>
      <c r="AM149" s="30" t="s">
        <v>692</v>
      </c>
      <c r="AN149" s="30">
        <v>16.850834656673864</v>
      </c>
      <c r="AO149" s="30">
        <v>2828.5303178641179</v>
      </c>
      <c r="AP149" s="30">
        <v>10.669101938226568</v>
      </c>
      <c r="AQ149" s="30">
        <v>56.961678146552011</v>
      </c>
      <c r="AR149" s="30">
        <v>4236.8014678249647</v>
      </c>
      <c r="AS149" s="30">
        <v>3726.8396450189753</v>
      </c>
      <c r="AT149" s="30">
        <v>0.21913192926284022</v>
      </c>
      <c r="AU149" s="30">
        <v>0.67894257975083316</v>
      </c>
      <c r="AV149" s="30">
        <v>3.8217925333406471</v>
      </c>
      <c r="AW149" s="30">
        <v>79.929902485745032</v>
      </c>
      <c r="AX149" s="30">
        <v>1.1869784849839062</v>
      </c>
      <c r="AY149" s="30">
        <v>1.8991800658610353E-2</v>
      </c>
      <c r="AZ149" s="30">
        <v>7.2669759907182412</v>
      </c>
      <c r="BA149" s="30">
        <v>20.3117901417735</v>
      </c>
      <c r="BB149" s="30">
        <v>2.5716344066428296</v>
      </c>
      <c r="BC149" s="30">
        <v>10.503089292035721</v>
      </c>
      <c r="BD149" s="30">
        <v>1.4548050094140557</v>
      </c>
      <c r="BE149" s="30">
        <v>0.41111934967946523</v>
      </c>
      <c r="BF149" s="30">
        <v>1.1048273600035001</v>
      </c>
      <c r="BG149" s="30">
        <v>9.659172818314489E-2</v>
      </c>
      <c r="BH149" s="30">
        <v>0.40895019731419974</v>
      </c>
      <c r="BI149" s="30">
        <v>5.8268853204566609E-2</v>
      </c>
      <c r="BJ149" s="30">
        <v>0.11240945594344398</v>
      </c>
      <c r="BK149" s="30">
        <v>1.4573735912748732E-2</v>
      </c>
      <c r="BL149" s="30">
        <v>6.5684848890294023E-2</v>
      </c>
      <c r="BM149" s="30">
        <v>9.1256742872719548E-3</v>
      </c>
      <c r="BN149" s="30" t="s">
        <v>693</v>
      </c>
      <c r="BO149" s="30">
        <v>3.3447833076441467E-2</v>
      </c>
      <c r="BP149" s="30">
        <v>4.9100866416806339E-2</v>
      </c>
      <c r="BQ149" s="31">
        <v>1.842746911665696E-2</v>
      </c>
      <c r="BR149">
        <v>0.17794759174401803</v>
      </c>
      <c r="BS149">
        <v>3.3095623418682627E-3</v>
      </c>
      <c r="BT149">
        <v>6.1904026699973004E-2</v>
      </c>
      <c r="BU149">
        <v>17.697961601908791</v>
      </c>
      <c r="BV149">
        <v>29.459170145323291</v>
      </c>
      <c r="BW149">
        <v>2.5676232814906164</v>
      </c>
      <c r="BX149">
        <v>21.467306792267554</v>
      </c>
      <c r="BY149">
        <v>83.243090202115553</v>
      </c>
      <c r="BZ149">
        <v>14.378325052271148</v>
      </c>
      <c r="CA149">
        <v>6.6114405864670758</v>
      </c>
      <c r="CB149">
        <v>0.14558094677186612</v>
      </c>
      <c r="CC149">
        <v>0.16503808891701249</v>
      </c>
      <c r="CD149">
        <v>1.0098080126160063</v>
      </c>
      <c r="CE149">
        <v>0.88019331085971342</v>
      </c>
      <c r="CF149">
        <v>1.6067939205043856E-3</v>
      </c>
      <c r="CG149">
        <v>3.9237065431400493E-3</v>
      </c>
      <c r="CH149">
        <v>2.0263658584878429E-3</v>
      </c>
      <c r="CI149">
        <v>4.0798972827675688E-3</v>
      </c>
      <c r="CJ149">
        <v>1.7061456236354838E-3</v>
      </c>
      <c r="CK149">
        <v>1.3236223713315003E-2</v>
      </c>
      <c r="CL149">
        <v>1.586453015139953E-2</v>
      </c>
      <c r="CM149">
        <v>2.3043491600119523E-3</v>
      </c>
      <c r="CN149">
        <v>1.1294001300544322E-2</v>
      </c>
      <c r="CO149">
        <v>2.6532078984362302E-3</v>
      </c>
      <c r="CP149">
        <v>5.6422056843381885E-3</v>
      </c>
      <c r="CQ149">
        <v>4.4747004675659008E-4</v>
      </c>
      <c r="CR149">
        <v>1.4359312061980715E-3</v>
      </c>
      <c r="CS149">
        <v>2.1557571337290733E-3</v>
      </c>
      <c r="CT149">
        <v>6.406992124261616E-3</v>
      </c>
      <c r="CU149">
        <v>1.4289835947552004E-3</v>
      </c>
      <c r="CV149">
        <v>9.1609633184268052E-3</v>
      </c>
      <c r="CW149">
        <v>5.0991802382744748E-3</v>
      </c>
      <c r="CX149">
        <v>3.105296321764615E-3</v>
      </c>
      <c r="CY149">
        <v>2.2868968614381223E-3</v>
      </c>
    </row>
    <row r="150" spans="1:103" x14ac:dyDescent="0.25">
      <c r="A150" s="37" t="s">
        <v>690</v>
      </c>
      <c r="B150">
        <v>852.79709117012817</v>
      </c>
      <c r="C150">
        <v>139.4948030500845</v>
      </c>
      <c r="D150" t="s">
        <v>691</v>
      </c>
      <c r="E150" t="s">
        <v>692</v>
      </c>
      <c r="F150">
        <v>176.33793837191462</v>
      </c>
      <c r="G150">
        <v>239211.82262695135</v>
      </c>
      <c r="H150">
        <v>161.67188387295184</v>
      </c>
      <c r="I150">
        <v>423.2875770615251</v>
      </c>
      <c r="J150">
        <v>392152.21112696151</v>
      </c>
      <c r="K150">
        <v>384788.1020944824</v>
      </c>
      <c r="L150">
        <v>9.3659562909472331</v>
      </c>
      <c r="M150">
        <v>86.796183493103939</v>
      </c>
      <c r="N150">
        <v>146.26087873869014</v>
      </c>
      <c r="O150">
        <v>7655.8716327076263</v>
      </c>
      <c r="P150">
        <v>101.31786740511536</v>
      </c>
      <c r="Q150">
        <v>0.69040870457716286</v>
      </c>
      <c r="R150">
        <v>633.79486064932075</v>
      </c>
      <c r="S150">
        <v>1744.9298520152111</v>
      </c>
      <c r="T150">
        <v>231.77805873481637</v>
      </c>
      <c r="U150">
        <v>1015.6164463176475</v>
      </c>
      <c r="V150">
        <v>149.59799892683517</v>
      </c>
      <c r="W150">
        <v>35.346857226546142</v>
      </c>
      <c r="X150">
        <v>94.331906861640832</v>
      </c>
      <c r="Y150">
        <v>8.2252615559782143</v>
      </c>
      <c r="Z150">
        <v>34.705053731760394</v>
      </c>
      <c r="AA150">
        <v>4.211915822986608</v>
      </c>
      <c r="AB150">
        <v>8.3831199363465423</v>
      </c>
      <c r="AC150">
        <v>0.69914511986747219</v>
      </c>
      <c r="AD150">
        <v>3.3730150301696833</v>
      </c>
      <c r="AE150">
        <v>0.34437740843211434</v>
      </c>
      <c r="AF150" t="s">
        <v>693</v>
      </c>
      <c r="AG150">
        <v>1.6592306322700043</v>
      </c>
      <c r="AH150">
        <v>3.6548613599371675</v>
      </c>
      <c r="AI150">
        <v>0.91006398936763755</v>
      </c>
      <c r="AJ150" s="29">
        <v>10.658585428407278</v>
      </c>
      <c r="AK150" s="30">
        <v>1.4857624461236181</v>
      </c>
      <c r="AL150" s="30" t="s">
        <v>696</v>
      </c>
      <c r="AM150" s="30" t="s">
        <v>697</v>
      </c>
      <c r="AN150" s="30">
        <v>16.624900212726381</v>
      </c>
      <c r="AO150" s="30">
        <v>2491.8396056000247</v>
      </c>
      <c r="AP150" s="30">
        <v>11.504009518118673</v>
      </c>
      <c r="AQ150" s="30">
        <v>54.559213576197074</v>
      </c>
      <c r="AR150" s="30">
        <v>4578.8347785215801</v>
      </c>
      <c r="AS150" s="30">
        <v>4309.185942866141</v>
      </c>
      <c r="AT150" s="30">
        <v>0.26090897075590591</v>
      </c>
      <c r="AU150" s="30">
        <v>0.96061602104896215</v>
      </c>
      <c r="AV150" s="30">
        <v>2.5677483145414906</v>
      </c>
      <c r="AW150" s="30">
        <v>78.979001442309041</v>
      </c>
      <c r="AX150" s="30">
        <v>1.1374063235994125</v>
      </c>
      <c r="AY150" s="30">
        <v>1.0071176230937912E-2</v>
      </c>
      <c r="AZ150" s="30">
        <v>7.881597485103538</v>
      </c>
      <c r="BA150" s="30">
        <v>21.770351064866013</v>
      </c>
      <c r="BB150" s="30">
        <v>3.2999107704897015</v>
      </c>
      <c r="BC150" s="30">
        <v>14.425494113737175</v>
      </c>
      <c r="BD150" s="30">
        <v>2.0859930559978968</v>
      </c>
      <c r="BE150" s="30">
        <v>0.457086693675957</v>
      </c>
      <c r="BF150" s="30">
        <v>1.1707246454166147</v>
      </c>
      <c r="BG150" s="30">
        <v>0.10953298863266496</v>
      </c>
      <c r="BH150" s="30">
        <v>0.51771159430731484</v>
      </c>
      <c r="BI150" s="30">
        <v>6.7441008409959521E-2</v>
      </c>
      <c r="BJ150" s="30">
        <v>0.14690040528256579</v>
      </c>
      <c r="BK150" s="30">
        <v>1.4536178053455188E-2</v>
      </c>
      <c r="BL150" s="30">
        <v>7.0165515068178211E-2</v>
      </c>
      <c r="BM150" s="30">
        <v>9.3464565874664778E-3</v>
      </c>
      <c r="BN150" s="30" t="s">
        <v>698</v>
      </c>
      <c r="BO150" s="30">
        <v>3.2425756503371879E-2</v>
      </c>
      <c r="BP150" s="30">
        <v>4.8548752091600159E-2</v>
      </c>
      <c r="BQ150" s="31">
        <v>1.8236845827135802E-2</v>
      </c>
      <c r="BR150">
        <v>0.182820575253373</v>
      </c>
      <c r="BS150">
        <v>5.0199776959648536E-3</v>
      </c>
      <c r="BT150">
        <v>6.181507325121955E-2</v>
      </c>
      <c r="BU150">
        <v>18.056167451677396</v>
      </c>
      <c r="BV150">
        <v>30.049848819708771</v>
      </c>
      <c r="BW150">
        <v>2.6119955633056171</v>
      </c>
      <c r="BX150">
        <v>21.803467530800887</v>
      </c>
      <c r="BY150">
        <v>84.267184359237007</v>
      </c>
      <c r="BZ150">
        <v>14.427821693204629</v>
      </c>
      <c r="CA150">
        <v>6.757900894901768</v>
      </c>
      <c r="CB150">
        <v>0.14913214475018186</v>
      </c>
      <c r="CC150">
        <v>0.16809710269678241</v>
      </c>
      <c r="CD150">
        <v>1.0250058242748104</v>
      </c>
      <c r="CE150">
        <v>0.90448480219135829</v>
      </c>
      <c r="CF150">
        <v>1.286252310361538E-3</v>
      </c>
      <c r="CG150">
        <v>9.1384427746236713E-4</v>
      </c>
      <c r="CH150">
        <v>4.7216926486887443E-4</v>
      </c>
      <c r="CI150">
        <v>3.6606040369978085E-3</v>
      </c>
      <c r="CJ150">
        <v>1.4929957879508248E-3</v>
      </c>
      <c r="CK150">
        <v>9.4529134086930779E-3</v>
      </c>
      <c r="CL150">
        <v>1.4773226163538843E-2</v>
      </c>
      <c r="CM150">
        <v>3.4914124477721754E-3</v>
      </c>
      <c r="CN150">
        <v>1.5017231474313894E-2</v>
      </c>
      <c r="CO150">
        <v>1.2937985956673784E-3</v>
      </c>
      <c r="CP150">
        <v>7.3346671332744674E-3</v>
      </c>
      <c r="CQ150">
        <v>4.6132254182449029E-4</v>
      </c>
      <c r="CR150">
        <v>6.476267578046477E-3</v>
      </c>
      <c r="CS150">
        <v>1.3218352356249787E-3</v>
      </c>
      <c r="CT150">
        <v>8.3300931075649658E-3</v>
      </c>
      <c r="CU150">
        <v>1.8571115603576317E-3</v>
      </c>
      <c r="CV150">
        <v>1.0205360134499495E-2</v>
      </c>
      <c r="CW150">
        <v>5.2000105152034898E-3</v>
      </c>
      <c r="CX150">
        <v>2.4249228841994753E-3</v>
      </c>
      <c r="CY150">
        <v>3.327408394749291E-3</v>
      </c>
    </row>
    <row r="151" spans="1:103" x14ac:dyDescent="0.25">
      <c r="A151" s="37" t="s">
        <v>695</v>
      </c>
      <c r="B151">
        <v>920.84738216881294</v>
      </c>
      <c r="C151">
        <v>107.47814099126727</v>
      </c>
      <c r="D151" t="s">
        <v>696</v>
      </c>
      <c r="E151" t="s">
        <v>697</v>
      </c>
      <c r="F151">
        <v>160.61386888500243</v>
      </c>
      <c r="G151">
        <v>245651.90736447804</v>
      </c>
      <c r="H151">
        <v>173.17523619774735</v>
      </c>
      <c r="I151">
        <v>327.55000517424241</v>
      </c>
      <c r="J151">
        <v>396297.43223965768</v>
      </c>
      <c r="K151">
        <v>384266.75047595118</v>
      </c>
      <c r="L151">
        <v>10.304495161805171</v>
      </c>
      <c r="M151">
        <v>75.300429590176151</v>
      </c>
      <c r="N151">
        <v>94.896169255242697</v>
      </c>
      <c r="O151">
        <v>7477.1018858238212</v>
      </c>
      <c r="P151">
        <v>117.41842873605115</v>
      </c>
      <c r="Q151">
        <v>0.26067225920182341</v>
      </c>
      <c r="R151">
        <v>690.51852816980738</v>
      </c>
      <c r="S151">
        <v>1969.9875161097536</v>
      </c>
      <c r="T151">
        <v>268.07306642765724</v>
      </c>
      <c r="U151">
        <v>1193.2103631130603</v>
      </c>
      <c r="V151">
        <v>173.31651021535461</v>
      </c>
      <c r="W151">
        <v>41.981205589660902</v>
      </c>
      <c r="X151">
        <v>113.42556946804866</v>
      </c>
      <c r="Y151">
        <v>9.9723285000320612</v>
      </c>
      <c r="Z151">
        <v>40.840088526576146</v>
      </c>
      <c r="AA151">
        <v>4.9927780118188654</v>
      </c>
      <c r="AB151">
        <v>9.7932035266000543</v>
      </c>
      <c r="AC151">
        <v>0.76112774445152576</v>
      </c>
      <c r="AD151">
        <v>3.5994339812161322</v>
      </c>
      <c r="AE151">
        <v>0.35088382962289033</v>
      </c>
      <c r="AF151" t="s">
        <v>698</v>
      </c>
      <c r="AG151">
        <v>1.5992749090514364</v>
      </c>
      <c r="AH151">
        <v>3.377838466702177</v>
      </c>
      <c r="AI151">
        <v>0.74143414629985538</v>
      </c>
      <c r="AJ151" s="29">
        <v>9.5648332285180757</v>
      </c>
      <c r="AK151" s="30">
        <v>0.99800984506947144</v>
      </c>
      <c r="AL151" s="30" t="s">
        <v>701</v>
      </c>
      <c r="AM151" s="30" t="s">
        <v>702</v>
      </c>
      <c r="AN151" s="30">
        <v>16.46004863393458</v>
      </c>
      <c r="AO151" s="30">
        <v>1932.4147056804279</v>
      </c>
      <c r="AP151" s="30">
        <v>9.8719522541625899</v>
      </c>
      <c r="AQ151" s="30">
        <v>47.673432990833241</v>
      </c>
      <c r="AR151" s="30">
        <v>4006.5166884623736</v>
      </c>
      <c r="AS151" s="30">
        <v>4479.0561629271679</v>
      </c>
      <c r="AT151" s="30">
        <v>0.24147797191467871</v>
      </c>
      <c r="AU151" s="30">
        <v>0.83126904016053671</v>
      </c>
      <c r="AV151" s="30">
        <v>2.25807947650505</v>
      </c>
      <c r="AW151" s="30">
        <v>86.552274718613887</v>
      </c>
      <c r="AX151" s="30">
        <v>0.90535549405805471</v>
      </c>
      <c r="AY151" s="30">
        <v>1.6932108168295903E-2</v>
      </c>
      <c r="AZ151" s="30">
        <v>6.4192570273662577</v>
      </c>
      <c r="BA151" s="30">
        <v>17.996707698677255</v>
      </c>
      <c r="BB151" s="30">
        <v>2.670750634829465</v>
      </c>
      <c r="BC151" s="30">
        <v>10.69813708624786</v>
      </c>
      <c r="BD151" s="30">
        <v>1.5337364748221192</v>
      </c>
      <c r="BE151" s="30">
        <v>0.40097617578863815</v>
      </c>
      <c r="BF151" s="30">
        <v>0.87087326278132948</v>
      </c>
      <c r="BG151" s="30">
        <v>7.9785199387920253E-2</v>
      </c>
      <c r="BH151" s="30">
        <v>0.3219455020018584</v>
      </c>
      <c r="BI151" s="30">
        <v>5.0564123043234217E-2</v>
      </c>
      <c r="BJ151" s="30">
        <v>9.9914056922712935E-2</v>
      </c>
      <c r="BK151" s="30">
        <v>1.2760388371325005E-2</v>
      </c>
      <c r="BL151" s="30">
        <v>5.9356134504264454E-2</v>
      </c>
      <c r="BM151" s="30">
        <v>7.8076207121338019E-3</v>
      </c>
      <c r="BN151" s="30" t="s">
        <v>703</v>
      </c>
      <c r="BO151" s="30">
        <v>2.7506788794843508E-2</v>
      </c>
      <c r="BP151" s="30">
        <v>3.7957921748568227E-2</v>
      </c>
      <c r="BQ151" s="31">
        <v>1.355242571857827E-2</v>
      </c>
      <c r="BR151">
        <v>0.18178518626244078</v>
      </c>
      <c r="BS151">
        <v>1.1290121572202696E-3</v>
      </c>
      <c r="BT151">
        <v>6.2953990867077439E-2</v>
      </c>
      <c r="BU151">
        <v>17.800593155918335</v>
      </c>
      <c r="BV151">
        <v>29.690070748938588</v>
      </c>
      <c r="BW151">
        <v>2.5697400162912039</v>
      </c>
      <c r="BX151">
        <v>21.698857140842915</v>
      </c>
      <c r="BY151">
        <v>82.412529100266354</v>
      </c>
      <c r="BZ151">
        <v>13.603840869104397</v>
      </c>
      <c r="CA151">
        <v>6.576647913949567</v>
      </c>
      <c r="CB151">
        <v>0.14591443808222579</v>
      </c>
      <c r="CC151">
        <v>0.16565519786802227</v>
      </c>
      <c r="CD151">
        <v>1.0090574611182155</v>
      </c>
      <c r="CE151">
        <v>0.88421747855576671</v>
      </c>
      <c r="CF151">
        <v>1.8867581124950928E-3</v>
      </c>
      <c r="CG151">
        <v>8.9751028490668951E-4</v>
      </c>
      <c r="CH151">
        <v>2.286663471314719E-3</v>
      </c>
      <c r="CI151">
        <v>5.7842763391196339E-3</v>
      </c>
      <c r="CJ151">
        <v>2.4211565751032032E-3</v>
      </c>
      <c r="CK151">
        <v>2.4735334734338247E-3</v>
      </c>
      <c r="CL151">
        <v>8.7883949722743892E-3</v>
      </c>
      <c r="CM151">
        <v>3.8659213071278917E-3</v>
      </c>
      <c r="CN151">
        <v>8.932219574356224E-3</v>
      </c>
      <c r="CO151">
        <v>1.2778271079404552E-3</v>
      </c>
      <c r="CP151">
        <v>5.6869877735351146E-3</v>
      </c>
      <c r="CQ151">
        <v>1.343239915963015E-3</v>
      </c>
      <c r="CR151">
        <v>4.3110711117546408E-3</v>
      </c>
      <c r="CS151">
        <v>1.9383584783919537E-3</v>
      </c>
      <c r="CT151">
        <v>2.1791414077131015E-3</v>
      </c>
      <c r="CU151">
        <v>4.856115701207361E-4</v>
      </c>
      <c r="CV151">
        <v>1.2266820771175994E-2</v>
      </c>
      <c r="CW151">
        <v>8.4276464515963025E-3</v>
      </c>
      <c r="CX151">
        <v>3.4192038765051779E-3</v>
      </c>
      <c r="CY151">
        <v>2.3064782271931005E-3</v>
      </c>
    </row>
    <row r="152" spans="1:103" x14ac:dyDescent="0.25">
      <c r="A152" s="37" t="s">
        <v>700</v>
      </c>
      <c r="B152">
        <v>803.31234481863817</v>
      </c>
      <c r="C152">
        <v>81.209894670317098</v>
      </c>
      <c r="D152" t="s">
        <v>701</v>
      </c>
      <c r="E152" t="s">
        <v>702</v>
      </c>
      <c r="F152">
        <v>175.08115347730299</v>
      </c>
      <c r="G152">
        <v>229305.4800596635</v>
      </c>
      <c r="H152">
        <v>210.84901451840784</v>
      </c>
      <c r="I152">
        <v>407.75539626779022</v>
      </c>
      <c r="J152">
        <v>397083.59486447932</v>
      </c>
      <c r="K152">
        <v>387621.45833901764</v>
      </c>
      <c r="L152">
        <v>9.1386450705445554</v>
      </c>
      <c r="M152">
        <v>67.078595718642688</v>
      </c>
      <c r="N152">
        <v>72.647589191948214</v>
      </c>
      <c r="O152">
        <v>7668.9099200330938</v>
      </c>
      <c r="P152">
        <v>93.057334625004856</v>
      </c>
      <c r="Q152">
        <v>0.67897467767324182</v>
      </c>
      <c r="R152">
        <v>612.13023527174516</v>
      </c>
      <c r="S152">
        <v>1650.3372121076579</v>
      </c>
      <c r="T152">
        <v>215.97943104485515</v>
      </c>
      <c r="U152">
        <v>945.49897908082846</v>
      </c>
      <c r="V152">
        <v>138.08379012312599</v>
      </c>
      <c r="W152">
        <v>32.858768749343561</v>
      </c>
      <c r="X152">
        <v>87.514109918158127</v>
      </c>
      <c r="Y152">
        <v>7.7235756135559077</v>
      </c>
      <c r="Z152">
        <v>32.495690796567168</v>
      </c>
      <c r="AA152">
        <v>3.9769480508360417</v>
      </c>
      <c r="AB152">
        <v>7.8698494761997662</v>
      </c>
      <c r="AC152">
        <v>0.63428151732488036</v>
      </c>
      <c r="AD152">
        <v>2.9763937203823216</v>
      </c>
      <c r="AE152">
        <v>0.29783519859021895</v>
      </c>
      <c r="AF152" t="s">
        <v>703</v>
      </c>
      <c r="AG152">
        <v>1.4887518759358218</v>
      </c>
      <c r="AH152">
        <v>2.7037490403969509</v>
      </c>
      <c r="AI152">
        <v>0.5521148457618239</v>
      </c>
      <c r="AJ152" s="29">
        <v>10.302139994861367</v>
      </c>
      <c r="AK152" s="30">
        <v>0.52782917376116689</v>
      </c>
      <c r="AL152" s="30" t="s">
        <v>706</v>
      </c>
      <c r="AM152" s="30" t="s">
        <v>707</v>
      </c>
      <c r="AN152" s="30">
        <v>17.505520948052567</v>
      </c>
      <c r="AO152" s="30">
        <v>1938.3988638899255</v>
      </c>
      <c r="AP152" s="30">
        <v>12.042598327073712</v>
      </c>
      <c r="AQ152" s="30">
        <v>49.229224901643981</v>
      </c>
      <c r="AR152" s="30">
        <v>4844.6501688248718</v>
      </c>
      <c r="AS152" s="30">
        <v>4592.3881341161068</v>
      </c>
      <c r="AT152" s="30">
        <v>0.22776002165506756</v>
      </c>
      <c r="AU152" s="30">
        <v>0.58646628408194434</v>
      </c>
      <c r="AV152" s="30">
        <v>2.0812683354965986</v>
      </c>
      <c r="AW152" s="30">
        <v>70.525221536684953</v>
      </c>
      <c r="AX152" s="30">
        <v>1.041764255122229</v>
      </c>
      <c r="AY152" s="30">
        <v>8.2596198564021932E-3</v>
      </c>
      <c r="AZ152" s="30">
        <v>7.6676535651788917</v>
      </c>
      <c r="BA152" s="30">
        <v>22.30630722784376</v>
      </c>
      <c r="BB152" s="30">
        <v>3.1010481278806243</v>
      </c>
      <c r="BC152" s="30">
        <v>12.099949885254361</v>
      </c>
      <c r="BD152" s="30">
        <v>1.6047898998588039</v>
      </c>
      <c r="BE152" s="30">
        <v>0.40700168555135485</v>
      </c>
      <c r="BF152" s="30">
        <v>0.91786453685561165</v>
      </c>
      <c r="BG152" s="30">
        <v>9.556389449085427E-2</v>
      </c>
      <c r="BH152" s="30">
        <v>0.47056179120068764</v>
      </c>
      <c r="BI152" s="30">
        <v>6.7111063200730722E-2</v>
      </c>
      <c r="BJ152" s="30">
        <v>0.12928474391067418</v>
      </c>
      <c r="BK152" s="30">
        <v>1.539688031881546E-2</v>
      </c>
      <c r="BL152" s="30">
        <v>6.3559789897826013E-2</v>
      </c>
      <c r="BM152" s="30">
        <v>8.6340144514984937E-3</v>
      </c>
      <c r="BN152" s="30" t="s">
        <v>708</v>
      </c>
      <c r="BO152" s="30">
        <v>3.2219179097521734E-2</v>
      </c>
      <c r="BP152" s="30">
        <v>4.7409508344513455E-2</v>
      </c>
      <c r="BQ152" s="31">
        <v>1.2404520303296637E-2</v>
      </c>
      <c r="BR152">
        <v>0.18097835568067264</v>
      </c>
      <c r="BS152">
        <v>4.2325541929240859E-3</v>
      </c>
      <c r="BT152">
        <v>5.882572311572884E-2</v>
      </c>
      <c r="BU152">
        <v>17.696034347357941</v>
      </c>
      <c r="BV152">
        <v>29.282310170276848</v>
      </c>
      <c r="BW152">
        <v>2.5670815370705862</v>
      </c>
      <c r="BX152">
        <v>21.286161703249309</v>
      </c>
      <c r="BY152">
        <v>80.896535392647777</v>
      </c>
      <c r="BZ152">
        <v>13.159816986919189</v>
      </c>
      <c r="CA152">
        <v>6.4846429214660484</v>
      </c>
      <c r="CB152">
        <v>0.14021294808092233</v>
      </c>
      <c r="CC152">
        <v>0.16406502682283081</v>
      </c>
      <c r="CD152">
        <v>1.0032614498247516</v>
      </c>
      <c r="CE152">
        <v>0.88111589222626086</v>
      </c>
      <c r="CF152">
        <v>4.3161793859894962E-4</v>
      </c>
      <c r="CG152">
        <v>9.0367598740299763E-4</v>
      </c>
      <c r="CH152">
        <v>2.475015642517361E-3</v>
      </c>
      <c r="CI152">
        <v>3.335698459214709E-3</v>
      </c>
      <c r="CJ152">
        <v>1.4629058704761729E-3</v>
      </c>
      <c r="CK152">
        <v>9.261681918660284E-3</v>
      </c>
      <c r="CL152">
        <v>1.2924316519814707E-2</v>
      </c>
      <c r="CM152">
        <v>3.8266058402209877E-3</v>
      </c>
      <c r="CN152">
        <v>1.3133872260466441E-2</v>
      </c>
      <c r="CO152">
        <v>1.8785428316978583E-3</v>
      </c>
      <c r="CP152">
        <v>7.1803176529493928E-3</v>
      </c>
      <c r="CQ152">
        <v>1.9746347276401502E-3</v>
      </c>
      <c r="CR152">
        <v>5.4436733938452598E-3</v>
      </c>
      <c r="CS152">
        <v>1.2949034129762114E-3</v>
      </c>
      <c r="CT152">
        <v>1.0626981274971225E-2</v>
      </c>
      <c r="CU152">
        <v>1.8170236018982388E-3</v>
      </c>
      <c r="CV152">
        <v>8.1520424928535288E-3</v>
      </c>
      <c r="CW152">
        <v>4.377470023812789E-3</v>
      </c>
      <c r="CX152">
        <v>2.762231829253105E-3</v>
      </c>
      <c r="CY152">
        <v>3.2573977321621755E-3</v>
      </c>
    </row>
    <row r="153" spans="1:103" x14ac:dyDescent="0.25">
      <c r="A153" s="37" t="s">
        <v>705</v>
      </c>
      <c r="B153">
        <v>805.31173522353515</v>
      </c>
      <c r="C153">
        <v>37.01429060502717</v>
      </c>
      <c r="D153" t="s">
        <v>706</v>
      </c>
      <c r="E153" t="s">
        <v>707</v>
      </c>
      <c r="F153">
        <v>175.44585037102269</v>
      </c>
      <c r="G153">
        <v>233754.00923412543</v>
      </c>
      <c r="H153">
        <v>272.65657283900498</v>
      </c>
      <c r="I153">
        <v>507.79536973640455</v>
      </c>
      <c r="J153">
        <v>397298.00285306707</v>
      </c>
      <c r="K153">
        <v>388300.88356125948</v>
      </c>
      <c r="L153">
        <v>8.6686642658393822</v>
      </c>
      <c r="M153">
        <v>49.514221356314017</v>
      </c>
      <c r="N153">
        <v>34.487725400078723</v>
      </c>
      <c r="O153">
        <v>7714.7545277140662</v>
      </c>
      <c r="P153">
        <v>111.04811382940244</v>
      </c>
      <c r="Q153">
        <v>0.18040560584002791</v>
      </c>
      <c r="R153">
        <v>705.46950510126635</v>
      </c>
      <c r="S153">
        <v>1853.8486314940606</v>
      </c>
      <c r="T153">
        <v>247.18918540510296</v>
      </c>
      <c r="U153">
        <v>1061.7094074022771</v>
      </c>
      <c r="V153">
        <v>155.36167145615926</v>
      </c>
      <c r="W153">
        <v>37.388293171264117</v>
      </c>
      <c r="X153">
        <v>101.2488538729344</v>
      </c>
      <c r="Y153">
        <v>9.1305378103167811</v>
      </c>
      <c r="Z153">
        <v>38.519861876578759</v>
      </c>
      <c r="AA153">
        <v>4.6977230410636555</v>
      </c>
      <c r="AB153">
        <v>9.2265692557709436</v>
      </c>
      <c r="AC153">
        <v>0.76889864889876636</v>
      </c>
      <c r="AD153">
        <v>3.4692781627303098</v>
      </c>
      <c r="AE153">
        <v>0.36309088389637983</v>
      </c>
      <c r="AF153" t="s">
        <v>708</v>
      </c>
      <c r="AG153">
        <v>1.3932934996767552</v>
      </c>
      <c r="AH153">
        <v>2.8289104006953685</v>
      </c>
      <c r="AI153">
        <v>0.42950465646595759</v>
      </c>
      <c r="AJ153" s="29">
        <v>9.005582429828797</v>
      </c>
      <c r="AK153" s="30">
        <v>1.9517593911824935</v>
      </c>
      <c r="AL153" s="30" t="s">
        <v>711</v>
      </c>
      <c r="AM153" s="30" t="s">
        <v>712</v>
      </c>
      <c r="AN153" s="30">
        <v>18.916403157429095</v>
      </c>
      <c r="AO153" s="30">
        <v>2350.40881918481</v>
      </c>
      <c r="AP153" s="30">
        <v>10.70698481743287</v>
      </c>
      <c r="AQ153" s="30">
        <v>47.241978452638413</v>
      </c>
      <c r="AR153" s="30">
        <v>3596.2429611456319</v>
      </c>
      <c r="AS153" s="30">
        <v>3763.3394734416706</v>
      </c>
      <c r="AT153" s="30">
        <v>0.23841624337061706</v>
      </c>
      <c r="AU153" s="30">
        <v>1.305935947496212</v>
      </c>
      <c r="AV153" s="30">
        <v>4.0968745953090142</v>
      </c>
      <c r="AW153" s="30">
        <v>86.794169424739152</v>
      </c>
      <c r="AX153" s="30">
        <v>1.075391003422804</v>
      </c>
      <c r="AY153" s="30">
        <v>2.3444752114766498E-2</v>
      </c>
      <c r="AZ153" s="30">
        <v>5.4627185309804025</v>
      </c>
      <c r="BA153" s="30">
        <v>14.940329583621329</v>
      </c>
      <c r="BB153" s="30">
        <v>2.3332158577646354</v>
      </c>
      <c r="BC153" s="30">
        <v>10.95777751938785</v>
      </c>
      <c r="BD153" s="30">
        <v>1.8450394225972755</v>
      </c>
      <c r="BE153" s="30">
        <v>0.38841004906251803</v>
      </c>
      <c r="BF153" s="30">
        <v>1.1219546296747012</v>
      </c>
      <c r="BG153" s="30">
        <v>9.1921088934369261E-2</v>
      </c>
      <c r="BH153" s="30">
        <v>0.36861256677313819</v>
      </c>
      <c r="BI153" s="30">
        <v>4.5900267953268549E-2</v>
      </c>
      <c r="BJ153" s="30">
        <v>0.1122761530423535</v>
      </c>
      <c r="BK153" s="30">
        <v>1.3153285607962856E-2</v>
      </c>
      <c r="BL153" s="30">
        <v>5.7127826039419453E-2</v>
      </c>
      <c r="BM153" s="30">
        <v>9.0438222993017917E-3</v>
      </c>
      <c r="BN153" s="30" t="s">
        <v>713</v>
      </c>
      <c r="BO153" s="30">
        <v>3.1122413225186312E-2</v>
      </c>
      <c r="BP153" s="30">
        <v>4.2210665306668775E-2</v>
      </c>
      <c r="BQ153" s="31">
        <v>1.3781826113304039E-2</v>
      </c>
      <c r="BR153">
        <v>0.17835305446340016</v>
      </c>
      <c r="BS153">
        <v>5.4075255136783081E-3</v>
      </c>
      <c r="BT153">
        <v>5.9388248799831914E-2</v>
      </c>
      <c r="BU153">
        <v>17.475431664002826</v>
      </c>
      <c r="BV153">
        <v>29.060184400685824</v>
      </c>
      <c r="BW153">
        <v>2.5125197432619326</v>
      </c>
      <c r="BX153">
        <v>21.029975469569447</v>
      </c>
      <c r="BY153">
        <v>78.866535878609</v>
      </c>
      <c r="BZ153">
        <v>12.493769111530113</v>
      </c>
      <c r="CA153">
        <v>6.4033771566010476</v>
      </c>
      <c r="CB153">
        <v>0.13662730473605189</v>
      </c>
      <c r="CC153">
        <v>0.1636086774991091</v>
      </c>
      <c r="CD153">
        <v>0.98800927678039663</v>
      </c>
      <c r="CE153">
        <v>0.87029864907857091</v>
      </c>
      <c r="CF153">
        <v>1.5703537782850712E-3</v>
      </c>
      <c r="CG153">
        <v>2.5822621592236352E-3</v>
      </c>
      <c r="CH153">
        <v>3.8656666612734538E-3</v>
      </c>
      <c r="CI153">
        <v>4.5956352959824094E-3</v>
      </c>
      <c r="CJ153">
        <v>1.6681052632297659E-3</v>
      </c>
      <c r="CK153">
        <v>7.1238063496525898E-3</v>
      </c>
      <c r="CL153">
        <v>2.9117082997068594E-3</v>
      </c>
      <c r="CM153">
        <v>2.8763056969743771E-3</v>
      </c>
      <c r="CN153">
        <v>1.8084185145575915E-2</v>
      </c>
      <c r="CO153">
        <v>1.2406135109382318E-3</v>
      </c>
      <c r="CP153">
        <v>7.0274943356814015E-3</v>
      </c>
      <c r="CQ153">
        <v>1.9331004740204731E-3</v>
      </c>
      <c r="CR153">
        <v>6.9441902512894088E-3</v>
      </c>
      <c r="CS153">
        <v>1.6123139415895093E-3</v>
      </c>
      <c r="CT153">
        <v>6.27259303002424E-3</v>
      </c>
      <c r="CU153">
        <v>2.0703839015328669E-3</v>
      </c>
      <c r="CV153">
        <v>9.7666799819439883E-3</v>
      </c>
      <c r="CW153">
        <v>5.5882789305445853E-3</v>
      </c>
      <c r="CX153">
        <v>3.0252298578760019E-3</v>
      </c>
      <c r="CY153">
        <v>2.6071952292113397E-3</v>
      </c>
    </row>
    <row r="154" spans="1:103" x14ac:dyDescent="0.25">
      <c r="A154" s="37" t="s">
        <v>710</v>
      </c>
      <c r="B154">
        <v>926.01634415283945</v>
      </c>
      <c r="C154">
        <v>168.92502999954954</v>
      </c>
      <c r="D154" t="s">
        <v>711</v>
      </c>
      <c r="E154" t="s">
        <v>712</v>
      </c>
      <c r="F154">
        <v>160.70549341504903</v>
      </c>
      <c r="G154">
        <v>224830.10091872935</v>
      </c>
      <c r="H154">
        <v>139.98465988406267</v>
      </c>
      <c r="I154">
        <v>431.21918989253135</v>
      </c>
      <c r="J154">
        <v>393724.53637660487</v>
      </c>
      <c r="K154">
        <v>391877.96214419551</v>
      </c>
      <c r="L154">
        <v>8.7831124638330653</v>
      </c>
      <c r="M154">
        <v>90.92598407198146</v>
      </c>
      <c r="N154">
        <v>162.71712502552037</v>
      </c>
      <c r="O154">
        <v>7298.6300984045029</v>
      </c>
      <c r="P154">
        <v>95.657309527949423</v>
      </c>
      <c r="Q154">
        <v>1.128220571434341</v>
      </c>
      <c r="R154">
        <v>591.43110324167981</v>
      </c>
      <c r="S154">
        <v>1655.1475543069605</v>
      </c>
      <c r="T154">
        <v>222.57202466057382</v>
      </c>
      <c r="U154">
        <v>983.77066632431729</v>
      </c>
      <c r="V154">
        <v>144.87761404646773</v>
      </c>
      <c r="W154">
        <v>34.100364926521529</v>
      </c>
      <c r="X154">
        <v>89.534819362493977</v>
      </c>
      <c r="Y154">
        <v>7.9553573299103526</v>
      </c>
      <c r="Z154">
        <v>33.421032528221204</v>
      </c>
      <c r="AA154">
        <v>4.147420651293233</v>
      </c>
      <c r="AB154">
        <v>8.2904830920708772</v>
      </c>
      <c r="AC154">
        <v>0.69591549216968329</v>
      </c>
      <c r="AD154">
        <v>3.2081121472393752</v>
      </c>
      <c r="AE154">
        <v>0.3436973936515873</v>
      </c>
      <c r="AF154" t="s">
        <v>713</v>
      </c>
      <c r="AG154">
        <v>1.5008603783555303</v>
      </c>
      <c r="AH154">
        <v>3.0198110182916422</v>
      </c>
      <c r="AI154">
        <v>0.69224126795983754</v>
      </c>
      <c r="AJ154" s="29">
        <v>9.8990192602904088</v>
      </c>
      <c r="AK154" s="30">
        <v>2.8263357758641661</v>
      </c>
      <c r="AL154" s="30" t="s">
        <v>716</v>
      </c>
      <c r="AM154" s="30" t="s">
        <v>717</v>
      </c>
      <c r="AN154" s="30">
        <v>15.711442618619703</v>
      </c>
      <c r="AO154" s="30">
        <v>2853.7381092861951</v>
      </c>
      <c r="AP154" s="30">
        <v>10.775319217820661</v>
      </c>
      <c r="AQ154" s="30">
        <v>50.991153345719496</v>
      </c>
      <c r="AR154" s="30">
        <v>4104.2311320736362</v>
      </c>
      <c r="AS154" s="30">
        <v>3882.7237956505164</v>
      </c>
      <c r="AT154" s="30">
        <v>0.22922194946826252</v>
      </c>
      <c r="AU154" s="30">
        <v>1.2043627246286128</v>
      </c>
      <c r="AV154" s="30">
        <v>3.3588118225481916</v>
      </c>
      <c r="AW154" s="30">
        <v>95.981434078260392</v>
      </c>
      <c r="AX154" s="30">
        <v>1.23374151123902</v>
      </c>
      <c r="AY154" s="30">
        <v>1.729593652583522E-2</v>
      </c>
      <c r="AZ154" s="30">
        <v>6.6582394921204937</v>
      </c>
      <c r="BA154" s="30">
        <v>19.380425547430676</v>
      </c>
      <c r="BB154" s="30">
        <v>2.174959257001615</v>
      </c>
      <c r="BC154" s="30">
        <v>8.8567719105412639</v>
      </c>
      <c r="BD154" s="30">
        <v>1.568302213953886</v>
      </c>
      <c r="BE154" s="30">
        <v>0.42584934269094638</v>
      </c>
      <c r="BF154" s="30">
        <v>1.3305997505800995</v>
      </c>
      <c r="BG154" s="30">
        <v>0.10232244600057115</v>
      </c>
      <c r="BH154" s="30">
        <v>0.41414688854601589</v>
      </c>
      <c r="BI154" s="30">
        <v>5.6973197740119871E-2</v>
      </c>
      <c r="BJ154" s="30">
        <v>0.10854448501456115</v>
      </c>
      <c r="BK154" s="30">
        <v>1.3103325307756628E-2</v>
      </c>
      <c r="BL154" s="30">
        <v>5.9220995454884601E-2</v>
      </c>
      <c r="BM154" s="30">
        <v>8.8813542635762625E-3</v>
      </c>
      <c r="BN154" s="30">
        <v>2.7707502165611273E-3</v>
      </c>
      <c r="BO154" s="30">
        <v>3.7919916430243394E-2</v>
      </c>
      <c r="BP154" s="30">
        <v>6.0409809973233648E-2</v>
      </c>
      <c r="BQ154" s="31">
        <v>2.1054104073156634E-2</v>
      </c>
      <c r="BR154">
        <v>0.18406872975164668</v>
      </c>
      <c r="BS154">
        <v>4.246454005859459E-3</v>
      </c>
      <c r="BT154">
        <v>6.1149263478201696E-2</v>
      </c>
      <c r="BU154">
        <v>17.907913584388474</v>
      </c>
      <c r="BV154">
        <v>29.729763068099274</v>
      </c>
      <c r="BW154">
        <v>2.6057996353601398</v>
      </c>
      <c r="BX154">
        <v>21.285681432324317</v>
      </c>
      <c r="BY154">
        <v>80.296340373186624</v>
      </c>
      <c r="BZ154">
        <v>14.186452697755682</v>
      </c>
      <c r="CA154">
        <v>6.5600897883234355</v>
      </c>
      <c r="CB154">
        <v>0.15099798638751699</v>
      </c>
      <c r="CC154">
        <v>0.16646126731203326</v>
      </c>
      <c r="CD154">
        <v>1.0078243178189088</v>
      </c>
      <c r="CE154">
        <v>0.88724208195081899</v>
      </c>
      <c r="CF154">
        <v>2.2866738048992531E-3</v>
      </c>
      <c r="CG154">
        <v>3.3594764421235458E-3</v>
      </c>
      <c r="CH154">
        <v>3.8294730252302076E-3</v>
      </c>
      <c r="CI154">
        <v>5.798248929618108E-3</v>
      </c>
      <c r="CJ154">
        <v>2.7870644156685288E-3</v>
      </c>
      <c r="CK154">
        <v>1.7643725500883178E-2</v>
      </c>
      <c r="CL154">
        <v>8.7348757843204727E-3</v>
      </c>
      <c r="CM154">
        <v>3.8310345937871419E-3</v>
      </c>
      <c r="CN154">
        <v>1.1289752704740716E-2</v>
      </c>
      <c r="CO154">
        <v>1.8792388671615831E-3</v>
      </c>
      <c r="CP154">
        <v>5.6458282223727715E-3</v>
      </c>
      <c r="CQ154">
        <v>1.6966741622546572E-3</v>
      </c>
      <c r="CR154">
        <v>5.4464857145123573E-3</v>
      </c>
      <c r="CS154">
        <v>1.6476945873147325E-3</v>
      </c>
      <c r="CT154">
        <v>2.1994629514999874E-3</v>
      </c>
      <c r="CU154">
        <v>1.816717877377367E-3</v>
      </c>
      <c r="CV154">
        <v>1.8868567680376334E-3</v>
      </c>
      <c r="CW154">
        <v>6.7309977169186467E-3</v>
      </c>
      <c r="CX154">
        <v>2.3719969191754913E-3</v>
      </c>
      <c r="CY154">
        <v>3.5135540659625383E-3</v>
      </c>
    </row>
    <row r="155" spans="1:103" x14ac:dyDescent="0.25">
      <c r="A155" s="37" t="s">
        <v>715</v>
      </c>
      <c r="B155">
        <v>1063.9736879354093</v>
      </c>
      <c r="C155">
        <v>184.9642202571512</v>
      </c>
      <c r="D155" t="s">
        <v>716</v>
      </c>
      <c r="E155" t="s">
        <v>717</v>
      </c>
      <c r="F155">
        <v>147.48009497654496</v>
      </c>
      <c r="G155">
        <v>229310.31111002868</v>
      </c>
      <c r="H155">
        <v>170.03403787498061</v>
      </c>
      <c r="I155">
        <v>412.78116380320705</v>
      </c>
      <c r="J155">
        <v>391508.98716119828</v>
      </c>
      <c r="K155">
        <v>389268.93460748496</v>
      </c>
      <c r="L155">
        <v>9.1367249149960568</v>
      </c>
      <c r="M155">
        <v>99.9178901071447</v>
      </c>
      <c r="N155">
        <v>182.67435016628068</v>
      </c>
      <c r="O155">
        <v>7576.6444695654172</v>
      </c>
      <c r="P155">
        <v>104.79982793661495</v>
      </c>
      <c r="Q155">
        <v>0.61025538440150306</v>
      </c>
      <c r="R155">
        <v>646.49577227179589</v>
      </c>
      <c r="S155">
        <v>1799.6355821252075</v>
      </c>
      <c r="T155">
        <v>242.485347500687</v>
      </c>
      <c r="U155">
        <v>1093.6524938645266</v>
      </c>
      <c r="V155">
        <v>162.11975546361339</v>
      </c>
      <c r="W155">
        <v>38.70247912030888</v>
      </c>
      <c r="X155">
        <v>103.12520399667766</v>
      </c>
      <c r="Y155">
        <v>8.89352774384278</v>
      </c>
      <c r="Z155">
        <v>36.443972372637397</v>
      </c>
      <c r="AA155">
        <v>4.4228895801871158</v>
      </c>
      <c r="AB155">
        <v>8.7936601419410483</v>
      </c>
      <c r="AC155">
        <v>0.7176839967956804</v>
      </c>
      <c r="AD155">
        <v>3.3921990833786322</v>
      </c>
      <c r="AE155">
        <v>0.35620869193369653</v>
      </c>
      <c r="AF155">
        <v>1.1140113759631786E-2</v>
      </c>
      <c r="AG155">
        <v>1.7930762161454976</v>
      </c>
      <c r="AH155">
        <v>4.1600702729578156</v>
      </c>
      <c r="AI155">
        <v>1.0972006609017977</v>
      </c>
      <c r="AJ155" s="29">
        <v>23.902160804163167</v>
      </c>
      <c r="AK155" s="30">
        <v>1.6872522092402713</v>
      </c>
      <c r="AL155" s="30" t="s">
        <v>720</v>
      </c>
      <c r="AM155" s="30" t="s">
        <v>721</v>
      </c>
      <c r="AN155" s="30" t="s">
        <v>722</v>
      </c>
      <c r="AO155" s="30">
        <v>6963.4381668979622</v>
      </c>
      <c r="AP155" s="30" t="s">
        <v>723</v>
      </c>
      <c r="AQ155" s="30" t="s">
        <v>724</v>
      </c>
      <c r="AR155" s="30">
        <v>13687.471530094879</v>
      </c>
      <c r="AS155" s="30">
        <v>13330.184099954673</v>
      </c>
      <c r="AT155" s="30">
        <v>1.0689301133786586</v>
      </c>
      <c r="AU155" s="30">
        <v>2.526715829374337</v>
      </c>
      <c r="AV155" s="30">
        <v>14.770460946691154</v>
      </c>
      <c r="AW155" s="30">
        <v>237.71538871970637</v>
      </c>
      <c r="AX155" s="30">
        <v>3.9412861135270512</v>
      </c>
      <c r="AY155" s="30">
        <v>2.3633589016703812E-2</v>
      </c>
      <c r="AZ155" s="30">
        <v>21.284789466894207</v>
      </c>
      <c r="BA155" s="30">
        <v>60.464377879336617</v>
      </c>
      <c r="BB155" s="30">
        <v>8.8313853687941091</v>
      </c>
      <c r="BC155" s="30">
        <v>40.920224639212023</v>
      </c>
      <c r="BD155" s="30">
        <v>6.5089195397191091</v>
      </c>
      <c r="BE155" s="30">
        <v>1.4326823303402831</v>
      </c>
      <c r="BF155" s="30">
        <v>4.2340884808967827</v>
      </c>
      <c r="BG155" s="30">
        <v>0.38580685363560535</v>
      </c>
      <c r="BH155" s="30">
        <v>1.5449866267989507</v>
      </c>
      <c r="BI155" s="30">
        <v>0.19809028440359203</v>
      </c>
      <c r="BJ155" s="30">
        <v>0.4084945150877568</v>
      </c>
      <c r="BK155" s="30">
        <v>4.5481105402526145E-2</v>
      </c>
      <c r="BL155" s="30">
        <v>0.2458913943077598</v>
      </c>
      <c r="BM155" s="30">
        <v>3.336663750862455E-2</v>
      </c>
      <c r="BN155" s="30" t="s">
        <v>725</v>
      </c>
      <c r="BO155" s="30">
        <v>0.11296947536417211</v>
      </c>
      <c r="BP155" s="30">
        <v>9.5058705812647651E-2</v>
      </c>
      <c r="BQ155" s="31">
        <v>2.7176905599750535E-2</v>
      </c>
      <c r="BR155">
        <v>2.0991160079605642</v>
      </c>
      <c r="BS155">
        <v>6.2446516900588077E-2</v>
      </c>
      <c r="BT155">
        <v>0.69482767631053199</v>
      </c>
      <c r="BU155">
        <v>201.24892690184731</v>
      </c>
      <c r="BV155">
        <v>333.46770820937047</v>
      </c>
      <c r="BW155">
        <v>28.909817598265604</v>
      </c>
      <c r="BX155">
        <v>244.21175997371779</v>
      </c>
      <c r="BY155">
        <v>893.40150738751333</v>
      </c>
      <c r="BZ155">
        <v>150.34296395613001</v>
      </c>
      <c r="CA155">
        <v>72.995435233119323</v>
      </c>
      <c r="CB155">
        <v>1.6485639010266051</v>
      </c>
      <c r="CC155">
        <v>1.8714705722324414</v>
      </c>
      <c r="CD155">
        <v>11.289008886177594</v>
      </c>
      <c r="CE155">
        <v>9.9835752167815457</v>
      </c>
      <c r="CF155">
        <v>2.3577105381097481E-2</v>
      </c>
      <c r="CG155">
        <v>9.9656393654489958E-3</v>
      </c>
      <c r="CH155">
        <v>3.5738245781524645E-2</v>
      </c>
      <c r="CI155">
        <v>7.1835042969491489E-2</v>
      </c>
      <c r="CJ155">
        <v>2.1517047978949023E-2</v>
      </c>
      <c r="CK155">
        <v>0.16064011736249778</v>
      </c>
      <c r="CL155">
        <v>3.2977744997943606E-2</v>
      </c>
      <c r="CM155">
        <v>4.7282360899579212E-2</v>
      </c>
      <c r="CN155">
        <v>9.9669599891312161E-2</v>
      </c>
      <c r="CO155">
        <v>4.7890356989817948E-3</v>
      </c>
      <c r="CP155">
        <v>0.10548697487598623</v>
      </c>
      <c r="CQ155">
        <v>1.4976037590296486E-2</v>
      </c>
      <c r="CR155">
        <v>1.6159028531068067E-2</v>
      </c>
      <c r="CS155">
        <v>2.1608523393010521E-2</v>
      </c>
      <c r="CT155">
        <v>0.11988420308769862</v>
      </c>
      <c r="CU155">
        <v>2.6675003771524423E-2</v>
      </c>
      <c r="CV155">
        <v>6.1794454900732008E-2</v>
      </c>
      <c r="CW155">
        <v>4.9388280996439E-2</v>
      </c>
      <c r="CX155">
        <v>2.6687418043808746E-2</v>
      </c>
      <c r="CY155">
        <v>3.3636173522951181E-2</v>
      </c>
    </row>
    <row r="156" spans="1:103" x14ac:dyDescent="0.25">
      <c r="A156" s="37" t="s">
        <v>719</v>
      </c>
      <c r="B156">
        <v>836.26857465156468</v>
      </c>
      <c r="C156">
        <v>52.413102924530968</v>
      </c>
      <c r="D156" t="s">
        <v>720</v>
      </c>
      <c r="E156" t="s">
        <v>721</v>
      </c>
      <c r="F156" t="s">
        <v>722</v>
      </c>
      <c r="G156">
        <v>212109.40392474635</v>
      </c>
      <c r="H156" t="s">
        <v>723</v>
      </c>
      <c r="I156" t="s">
        <v>724</v>
      </c>
      <c r="J156">
        <v>389150.49928673328</v>
      </c>
      <c r="K156">
        <v>382857.72166363872</v>
      </c>
      <c r="L156">
        <v>8.1672775291374631</v>
      </c>
      <c r="M156">
        <v>66.937547202281749</v>
      </c>
      <c r="N156">
        <v>48.457934555537328</v>
      </c>
      <c r="O156">
        <v>6910.9752499510323</v>
      </c>
      <c r="P156">
        <v>107.25581053542459</v>
      </c>
      <c r="Q156">
        <v>0.11767544638168555</v>
      </c>
      <c r="R156">
        <v>626.5711212812721</v>
      </c>
      <c r="S156">
        <v>1778.0755944495584</v>
      </c>
      <c r="T156">
        <v>251.34303691937279</v>
      </c>
      <c r="U156">
        <v>1136.5631125657478</v>
      </c>
      <c r="V156">
        <v>171.29324036205577</v>
      </c>
      <c r="W156">
        <v>40.960554071663168</v>
      </c>
      <c r="X156">
        <v>109.89001541244944</v>
      </c>
      <c r="Y156">
        <v>9.3908785955214604</v>
      </c>
      <c r="Z156">
        <v>38.080382346013089</v>
      </c>
      <c r="AA156">
        <v>4.8478977946253883</v>
      </c>
      <c r="AB156">
        <v>8.6882171187358654</v>
      </c>
      <c r="AC156">
        <v>0.65718681828991643</v>
      </c>
      <c r="AD156">
        <v>3.1829732557961385</v>
      </c>
      <c r="AE156">
        <v>0.31652467765805631</v>
      </c>
      <c r="AF156" t="s">
        <v>725</v>
      </c>
      <c r="AG156">
        <v>1.4729725066255712</v>
      </c>
      <c r="AH156">
        <v>1.670821965613233</v>
      </c>
      <c r="AI156">
        <v>0.12333244479602336</v>
      </c>
      <c r="AJ156" s="29">
        <v>9.7873365418120954</v>
      </c>
      <c r="AK156" s="30">
        <v>2.932872945415828</v>
      </c>
      <c r="AL156" s="30" t="s">
        <v>728</v>
      </c>
      <c r="AM156" s="30" t="s">
        <v>729</v>
      </c>
      <c r="AN156" s="30">
        <v>17.064089577750188</v>
      </c>
      <c r="AO156" s="30">
        <v>2395.214279429978</v>
      </c>
      <c r="AP156" s="30">
        <v>10.592204332953893</v>
      </c>
      <c r="AQ156" s="30">
        <v>40.643517612329866</v>
      </c>
      <c r="AR156" s="30">
        <v>3692.7762613582522</v>
      </c>
      <c r="AS156" s="30">
        <v>4130.4850439342317</v>
      </c>
      <c r="AT156" s="30">
        <v>0.27171793838321934</v>
      </c>
      <c r="AU156" s="30">
        <v>1.398584934833158</v>
      </c>
      <c r="AV156" s="30">
        <v>3.2410178215736871</v>
      </c>
      <c r="AW156" s="30">
        <v>78.364054862500424</v>
      </c>
      <c r="AX156" s="30">
        <v>0.98388009698729506</v>
      </c>
      <c r="AY156" s="30">
        <v>2.3564260763813575E-2</v>
      </c>
      <c r="AZ156" s="30">
        <v>4.8184095695767386</v>
      </c>
      <c r="BA156" s="30">
        <v>14.249321106777144</v>
      </c>
      <c r="BB156" s="30">
        <v>2.3007074353953323</v>
      </c>
      <c r="BC156" s="30">
        <v>12.497966402668636</v>
      </c>
      <c r="BD156" s="30">
        <v>1.6907478576580335</v>
      </c>
      <c r="BE156" s="30">
        <v>0.36736531094031499</v>
      </c>
      <c r="BF156" s="30">
        <v>1.0226159207194734</v>
      </c>
      <c r="BG156" s="30">
        <v>9.002016493297306E-2</v>
      </c>
      <c r="BH156" s="30">
        <v>0.33697619677758994</v>
      </c>
      <c r="BI156" s="30">
        <v>4.4927170373811463E-2</v>
      </c>
      <c r="BJ156" s="30">
        <v>0.1017887454666416</v>
      </c>
      <c r="BK156" s="30">
        <v>1.2323151736699392E-2</v>
      </c>
      <c r="BL156" s="30">
        <v>6.5648660637309841E-2</v>
      </c>
      <c r="BM156" s="30">
        <v>9.0582746508207791E-3</v>
      </c>
      <c r="BN156" s="30" t="s">
        <v>730</v>
      </c>
      <c r="BO156" s="30">
        <v>3.65549181735529E-2</v>
      </c>
      <c r="BP156" s="30">
        <v>4.1567754054528686E-2</v>
      </c>
      <c r="BQ156" s="31">
        <v>1.6572157168841781E-2</v>
      </c>
      <c r="BR156">
        <v>0.18153628490792062</v>
      </c>
      <c r="BS156">
        <v>6.0529052609518972E-3</v>
      </c>
      <c r="BT156">
        <v>5.9569307351387199E-2</v>
      </c>
      <c r="BU156">
        <v>17.889122502513835</v>
      </c>
      <c r="BV156">
        <v>29.575941225086922</v>
      </c>
      <c r="BW156">
        <v>2.518655932846416</v>
      </c>
      <c r="BX156">
        <v>21.534402759963243</v>
      </c>
      <c r="BY156">
        <v>78.09907205991054</v>
      </c>
      <c r="BZ156">
        <v>12.694508053217344</v>
      </c>
      <c r="CA156">
        <v>6.4648783912808332</v>
      </c>
      <c r="CB156">
        <v>0.13682988503397833</v>
      </c>
      <c r="CC156">
        <v>0.16575013370563896</v>
      </c>
      <c r="CD156">
        <v>1.0018940660167668</v>
      </c>
      <c r="CE156">
        <v>0.88210860909036171</v>
      </c>
      <c r="CF156">
        <v>1.2543389934328386E-3</v>
      </c>
      <c r="CG156">
        <v>8.9060784325878265E-4</v>
      </c>
      <c r="CH156">
        <v>2.0172234666580176E-3</v>
      </c>
      <c r="CI156">
        <v>2.0259318575475394E-3</v>
      </c>
      <c r="CJ156">
        <v>1.1454628531139929E-3</v>
      </c>
      <c r="CK156">
        <v>1.2039958504244223E-2</v>
      </c>
      <c r="CL156">
        <v>1.1067963025742835E-2</v>
      </c>
      <c r="CM156">
        <v>2.3007898913685047E-3</v>
      </c>
      <c r="CN156">
        <v>1.4654486635339857E-2</v>
      </c>
      <c r="CO156">
        <v>1.2611447922703772E-3</v>
      </c>
      <c r="CP156">
        <v>5.6105489743734889E-3</v>
      </c>
      <c r="CQ156">
        <v>1.6880755149202933E-3</v>
      </c>
      <c r="CR156">
        <v>7.0665845818858701E-3</v>
      </c>
      <c r="CS156">
        <v>4.3670557682515872E-4</v>
      </c>
      <c r="CT156">
        <v>8.1232356958635035E-3</v>
      </c>
      <c r="CU156">
        <v>2.3546174293565211E-3</v>
      </c>
      <c r="CV156">
        <v>8.1103078430741007E-3</v>
      </c>
      <c r="CW156">
        <v>5.0943334245387942E-3</v>
      </c>
      <c r="CX156">
        <v>2.3578097652959496E-3</v>
      </c>
      <c r="CY156">
        <v>3.5057791836683519E-3</v>
      </c>
    </row>
    <row r="157" spans="1:103" x14ac:dyDescent="0.25">
      <c r="A157" s="37" t="s">
        <v>727</v>
      </c>
      <c r="B157">
        <v>1113.6819949636765</v>
      </c>
      <c r="C157">
        <v>281.82659682074666</v>
      </c>
      <c r="D157" t="s">
        <v>728</v>
      </c>
      <c r="E157" t="s">
        <v>729</v>
      </c>
      <c r="F157">
        <v>190.99364286950322</v>
      </c>
      <c r="G157">
        <v>225813.4767119168</v>
      </c>
      <c r="H157">
        <v>137.51648208457115</v>
      </c>
      <c r="I157">
        <v>403.61214570032405</v>
      </c>
      <c r="J157">
        <v>395797.14693295292</v>
      </c>
      <c r="K157">
        <v>395514.68006087776</v>
      </c>
      <c r="L157">
        <v>9.334166272187975</v>
      </c>
      <c r="M157">
        <v>117.30755953818874</v>
      </c>
      <c r="N157">
        <v>252.64095349556479</v>
      </c>
      <c r="O157">
        <v>6926.4351641291696</v>
      </c>
      <c r="P157">
        <v>89.211555524434587</v>
      </c>
      <c r="Q157">
        <v>1.314718223093081</v>
      </c>
      <c r="R157">
        <v>541.06474559580272</v>
      </c>
      <c r="S157">
        <v>1553.7694629686457</v>
      </c>
      <c r="T157">
        <v>210.86154023319102</v>
      </c>
      <c r="U157">
        <v>921.81596149674931</v>
      </c>
      <c r="V157">
        <v>136.29080878044388</v>
      </c>
      <c r="W157">
        <v>32.404431698460535</v>
      </c>
      <c r="X157">
        <v>84.74309414219772</v>
      </c>
      <c r="Y157">
        <v>7.5849749804875302</v>
      </c>
      <c r="Z157">
        <v>31.095424676463246</v>
      </c>
      <c r="AA157">
        <v>3.8724007726032759</v>
      </c>
      <c r="AB157">
        <v>7.6838537033641785</v>
      </c>
      <c r="AC157">
        <v>0.63774016906215747</v>
      </c>
      <c r="AD157">
        <v>2.9474406294099054</v>
      </c>
      <c r="AE157">
        <v>0.30469368659641555</v>
      </c>
      <c r="AF157" t="s">
        <v>730</v>
      </c>
      <c r="AG157">
        <v>1.7846994757987231</v>
      </c>
      <c r="AH157">
        <v>3.5672800342020325</v>
      </c>
      <c r="AI157">
        <v>0.757703073300385</v>
      </c>
      <c r="AJ157" s="29">
        <v>9.8123774937558768</v>
      </c>
      <c r="AK157" s="30">
        <v>3.7943615636571293</v>
      </c>
      <c r="AL157" s="30" t="s">
        <v>733</v>
      </c>
      <c r="AM157" s="30" t="s">
        <v>734</v>
      </c>
      <c r="AN157" s="30">
        <v>15.603065389038541</v>
      </c>
      <c r="AO157" s="30">
        <v>2124.0317207182989</v>
      </c>
      <c r="AP157" s="30">
        <v>10.059308544346429</v>
      </c>
      <c r="AQ157" s="30">
        <v>43.839993833751542</v>
      </c>
      <c r="AR157" s="30">
        <v>3730.2053478933917</v>
      </c>
      <c r="AS157" s="30">
        <v>4594.587656553771</v>
      </c>
      <c r="AT157" s="30">
        <v>0.21967222892262023</v>
      </c>
      <c r="AU157" s="30">
        <v>1.3802631090931432</v>
      </c>
      <c r="AV157" s="30">
        <v>2.7644432744453349</v>
      </c>
      <c r="AW157" s="30">
        <v>72.439276034387348</v>
      </c>
      <c r="AX157" s="30">
        <v>0.71602445360524836</v>
      </c>
      <c r="AY157" s="30">
        <v>2.1610326995820366E-2</v>
      </c>
      <c r="AZ157" s="30">
        <v>4.2665355799116043</v>
      </c>
      <c r="BA157" s="30">
        <v>14.620244647759257</v>
      </c>
      <c r="BB157" s="30">
        <v>2.4794101848532901</v>
      </c>
      <c r="BC157" s="30">
        <v>10.218576005445124</v>
      </c>
      <c r="BD157" s="30">
        <v>1.3848259602199515</v>
      </c>
      <c r="BE157" s="30">
        <v>0.29541054611287298</v>
      </c>
      <c r="BF157" s="30">
        <v>0.81725107940285924</v>
      </c>
      <c r="BG157" s="30">
        <v>6.5406444005911391E-2</v>
      </c>
      <c r="BH157" s="30">
        <v>0.31113649686354783</v>
      </c>
      <c r="BI157" s="30">
        <v>4.0457508691770123E-2</v>
      </c>
      <c r="BJ157" s="30">
        <v>0.10912687059588076</v>
      </c>
      <c r="BK157" s="30">
        <v>1.2203805040878214E-2</v>
      </c>
      <c r="BL157" s="30">
        <v>5.5270436967619643E-2</v>
      </c>
      <c r="BM157" s="30">
        <v>7.2560252189679013E-3</v>
      </c>
      <c r="BN157" s="30">
        <v>3.6442712090873192E-3</v>
      </c>
      <c r="BO157" s="30">
        <v>3.5723570327551052E-2</v>
      </c>
      <c r="BP157" s="30">
        <v>3.2812232189193602E-2</v>
      </c>
      <c r="BQ157" s="31">
        <v>1.3502871987113902E-2</v>
      </c>
      <c r="BR157">
        <v>0.18093178153338849</v>
      </c>
      <c r="BS157">
        <v>4.9394820017733907E-3</v>
      </c>
      <c r="BT157">
        <v>5.8575765932513707E-2</v>
      </c>
      <c r="BU157">
        <v>17.817939610047311</v>
      </c>
      <c r="BV157">
        <v>29.386151345135655</v>
      </c>
      <c r="BW157">
        <v>2.5255572248721929</v>
      </c>
      <c r="BX157">
        <v>21.415505777422865</v>
      </c>
      <c r="BY157">
        <v>76.760954030299601</v>
      </c>
      <c r="BZ157">
        <v>13.136579262355374</v>
      </c>
      <c r="CA157">
        <v>6.4456108174078768</v>
      </c>
      <c r="CB157">
        <v>0.14091030355134701</v>
      </c>
      <c r="CC157">
        <v>0.1642322738223301</v>
      </c>
      <c r="CD157">
        <v>0.99365586931117644</v>
      </c>
      <c r="CE157">
        <v>0.88002815539736334</v>
      </c>
      <c r="CF157">
        <v>1.8576674446878307E-3</v>
      </c>
      <c r="CG157">
        <v>8.8337774272795636E-4</v>
      </c>
      <c r="CH157">
        <v>3.5701394850028286E-3</v>
      </c>
      <c r="CI157">
        <v>3.5867921868850254E-3</v>
      </c>
      <c r="CJ157">
        <v>2.6564100906578017E-3</v>
      </c>
      <c r="CK157">
        <v>1.5992525223594196E-2</v>
      </c>
      <c r="CL157">
        <v>1.1047358547244607E-2</v>
      </c>
      <c r="CM157">
        <v>3.8156384385581851E-3</v>
      </c>
      <c r="CN157">
        <v>1.3071008514898301E-2</v>
      </c>
      <c r="CO157">
        <v>2.0909045084297963E-3</v>
      </c>
      <c r="CP157">
        <v>8.3085093522677657E-3</v>
      </c>
      <c r="CQ157">
        <v>1.6845524212133647E-3</v>
      </c>
      <c r="CR157">
        <v>1.433072279931048E-3</v>
      </c>
      <c r="CS157">
        <v>1.2828432479286874E-3</v>
      </c>
      <c r="CT157">
        <v>1.2469073710678043E-2</v>
      </c>
      <c r="CU157">
        <v>2.9552251173577903E-3</v>
      </c>
      <c r="CV157">
        <v>6.9472235390724913E-3</v>
      </c>
      <c r="CW157">
        <v>3.4263702297345944E-3</v>
      </c>
      <c r="CX157">
        <v>2.3524277376180194E-3</v>
      </c>
      <c r="CY157">
        <v>3.5022141609011327E-3</v>
      </c>
    </row>
    <row r="158" spans="1:103" x14ac:dyDescent="0.25">
      <c r="A158" s="37" t="s">
        <v>732</v>
      </c>
      <c r="B158">
        <v>1007.650580443701</v>
      </c>
      <c r="C158">
        <v>293.99347551298536</v>
      </c>
      <c r="D158" t="s">
        <v>733</v>
      </c>
      <c r="E158" t="s">
        <v>734</v>
      </c>
      <c r="F158">
        <v>182.76748555634069</v>
      </c>
      <c r="G158">
        <v>220281.85858142975</v>
      </c>
      <c r="H158">
        <v>112.04664293997944</v>
      </c>
      <c r="I158">
        <v>492.6857893524982</v>
      </c>
      <c r="J158">
        <v>395725.67760342371</v>
      </c>
      <c r="K158">
        <v>384456.00926465745</v>
      </c>
      <c r="L158">
        <v>8.4603259319661177</v>
      </c>
      <c r="M158">
        <v>122.13696328973606</v>
      </c>
      <c r="N158">
        <v>251.82426443740584</v>
      </c>
      <c r="O158">
        <v>6723.7543172044016</v>
      </c>
      <c r="P158">
        <v>81.052210295740267</v>
      </c>
      <c r="Q158">
        <v>1.1853633252093643</v>
      </c>
      <c r="R158">
        <v>509.1354724750633</v>
      </c>
      <c r="S158">
        <v>1451.6395825047064</v>
      </c>
      <c r="T158">
        <v>194.50387770495291</v>
      </c>
      <c r="U158">
        <v>864.31463062642524</v>
      </c>
      <c r="V158">
        <v>126.2884540577743</v>
      </c>
      <c r="W158">
        <v>29.554270610004625</v>
      </c>
      <c r="X158">
        <v>80.148299418195364</v>
      </c>
      <c r="Y158">
        <v>7.0795643057121662</v>
      </c>
      <c r="Z158">
        <v>29.331368666492772</v>
      </c>
      <c r="AA158">
        <v>3.6240006991572637</v>
      </c>
      <c r="AB158">
        <v>7.0092806326055204</v>
      </c>
      <c r="AC158">
        <v>0.55592332071676709</v>
      </c>
      <c r="AD158">
        <v>2.5586138598470898</v>
      </c>
      <c r="AE158">
        <v>0.24998452819528566</v>
      </c>
      <c r="AF158">
        <v>7.2111758107737305E-3</v>
      </c>
      <c r="AG158">
        <v>1.7171192048059676</v>
      </c>
      <c r="AH158">
        <v>2.9671689330963043</v>
      </c>
      <c r="AI158">
        <v>0.61689023425093514</v>
      </c>
      <c r="AJ158" s="29">
        <v>24.137776343949724</v>
      </c>
      <c r="AK158" s="30">
        <v>6.58004528688154</v>
      </c>
      <c r="AL158" s="30" t="s">
        <v>737</v>
      </c>
      <c r="AM158" s="30" t="s">
        <v>738</v>
      </c>
      <c r="AN158" s="30">
        <v>63.760245653997472</v>
      </c>
      <c r="AO158" s="30">
        <v>4408.0098129138742</v>
      </c>
      <c r="AP158" s="30">
        <v>48.733715623418369</v>
      </c>
      <c r="AQ158" s="30">
        <v>188.53749265910392</v>
      </c>
      <c r="AR158" s="30">
        <v>7517.9977745072483</v>
      </c>
      <c r="AS158" s="30">
        <v>7329.1347050149652</v>
      </c>
      <c r="AT158" s="30">
        <v>0.56217273584887506</v>
      </c>
      <c r="AU158" s="30">
        <v>3.0263229587371514</v>
      </c>
      <c r="AV158" s="30">
        <v>7.1380585501560248</v>
      </c>
      <c r="AW158" s="30">
        <v>137.57128813662297</v>
      </c>
      <c r="AX158" s="30">
        <v>2.1109545284584823</v>
      </c>
      <c r="AY158" s="30">
        <v>3.5451032560289114E-2</v>
      </c>
      <c r="AZ158" s="30">
        <v>12.452649528380965</v>
      </c>
      <c r="BA158" s="30">
        <v>36.081808964401361</v>
      </c>
      <c r="BB158" s="30">
        <v>4.6490077615898153</v>
      </c>
      <c r="BC158" s="30">
        <v>21.507185858174921</v>
      </c>
      <c r="BD158" s="30">
        <v>3.3422669682364639</v>
      </c>
      <c r="BE158" s="30">
        <v>0.83193591573160097</v>
      </c>
      <c r="BF158" s="30">
        <v>2.360483635155799</v>
      </c>
      <c r="BG158" s="30">
        <v>0.20014031939600582</v>
      </c>
      <c r="BH158" s="30">
        <v>0.84013505265220112</v>
      </c>
      <c r="BI158" s="30">
        <v>0.1024688011355173</v>
      </c>
      <c r="BJ158" s="30">
        <v>0.22223493884097881</v>
      </c>
      <c r="BK158" s="30">
        <v>2.6978264482782482E-2</v>
      </c>
      <c r="BL158" s="30">
        <v>0.13009683926806978</v>
      </c>
      <c r="BM158" s="30">
        <v>2.0313642680173292E-2</v>
      </c>
      <c r="BN158" s="30" t="s">
        <v>739</v>
      </c>
      <c r="BO158" s="30">
        <v>8.0200777793797515E-2</v>
      </c>
      <c r="BP158" s="30">
        <v>0.11909687554719213</v>
      </c>
      <c r="BQ158" s="31">
        <v>4.0293734989828481E-2</v>
      </c>
      <c r="BR158">
        <v>0.91247535687365477</v>
      </c>
      <c r="BS158">
        <v>1.6714618978860323E-2</v>
      </c>
      <c r="BT158">
        <v>0.28545803542293285</v>
      </c>
      <c r="BU158">
        <v>89.227286471957186</v>
      </c>
      <c r="BV158">
        <v>147.26493464800501</v>
      </c>
      <c r="BW158">
        <v>12.481504705144756</v>
      </c>
      <c r="BX158">
        <v>108.99013779836309</v>
      </c>
      <c r="BY158">
        <v>379.64825898933532</v>
      </c>
      <c r="BZ158">
        <v>65.800274084960606</v>
      </c>
      <c r="CA158">
        <v>31.978168309233876</v>
      </c>
      <c r="CB158">
        <v>0.64821479833020279</v>
      </c>
      <c r="CC158">
        <v>0.82679593995748679</v>
      </c>
      <c r="CD158">
        <v>4.9704739620595939</v>
      </c>
      <c r="CE158">
        <v>4.4137660924397215</v>
      </c>
      <c r="CF158">
        <v>2.1375136231120482E-3</v>
      </c>
      <c r="CG158">
        <v>1.3114592782002846E-2</v>
      </c>
      <c r="CH158">
        <v>6.8033403754393946E-3</v>
      </c>
      <c r="CI158">
        <v>1.2414815305383556E-2</v>
      </c>
      <c r="CJ158">
        <v>7.2972903352157368E-3</v>
      </c>
      <c r="CK158">
        <v>4.6187524982180719E-2</v>
      </c>
      <c r="CL158">
        <v>6.4469210771196661E-2</v>
      </c>
      <c r="CM158">
        <v>1.4659870527256834E-2</v>
      </c>
      <c r="CN158">
        <v>7.3248640272062585E-2</v>
      </c>
      <c r="CO158">
        <v>1.046343648919789E-2</v>
      </c>
      <c r="CP158">
        <v>2.8050672273294129E-2</v>
      </c>
      <c r="CQ158">
        <v>8.4367879010168699E-3</v>
      </c>
      <c r="CR158">
        <v>7.2515106932696388E-3</v>
      </c>
      <c r="CS158">
        <v>8.1853265904571204E-3</v>
      </c>
      <c r="CT158">
        <v>3.1897729569337535E-2</v>
      </c>
      <c r="CU158">
        <v>9.0203976223594499E-3</v>
      </c>
      <c r="CV158">
        <v>5.6967612376639477E-2</v>
      </c>
      <c r="CW158">
        <v>3.5855811567902601E-2</v>
      </c>
      <c r="CX158">
        <v>1.534863946309235E-2</v>
      </c>
      <c r="CY158">
        <v>1.1412203729451058E-2</v>
      </c>
    </row>
    <row r="159" spans="1:103" x14ac:dyDescent="0.25">
      <c r="A159" s="37" t="s">
        <v>736</v>
      </c>
      <c r="B159">
        <v>1249.1354712445966</v>
      </c>
      <c r="C159">
        <v>275.36550353536944</v>
      </c>
      <c r="D159" t="s">
        <v>737</v>
      </c>
      <c r="E159" t="s">
        <v>738</v>
      </c>
      <c r="F159">
        <v>167.58480018518117</v>
      </c>
      <c r="G159">
        <v>216298.49345189764</v>
      </c>
      <c r="H159">
        <v>149.42328031194833</v>
      </c>
      <c r="I159">
        <v>583.18786598941438</v>
      </c>
      <c r="J159">
        <v>396940.65620542085</v>
      </c>
      <c r="K159">
        <v>388904.43789829692</v>
      </c>
      <c r="L159">
        <v>8.3293837552330174</v>
      </c>
      <c r="M159">
        <v>121.47557978346529</v>
      </c>
      <c r="N159">
        <v>191.51128686965842</v>
      </c>
      <c r="O159">
        <v>6913.0724537314372</v>
      </c>
      <c r="P159">
        <v>108.07768961992275</v>
      </c>
      <c r="Q159">
        <v>0.47629067357179228</v>
      </c>
      <c r="R159">
        <v>662.3766058606119</v>
      </c>
      <c r="S159">
        <v>1896.1991561834216</v>
      </c>
      <c r="T159">
        <v>256.43367834643203</v>
      </c>
      <c r="U159">
        <v>1145.6557076023296</v>
      </c>
      <c r="V159">
        <v>166.50492990013407</v>
      </c>
      <c r="W159">
        <v>40.17134797563309</v>
      </c>
      <c r="X159">
        <v>106.29267728201671</v>
      </c>
      <c r="Y159">
        <v>9.1606110893176158</v>
      </c>
      <c r="Z159">
        <v>38.575325824088161</v>
      </c>
      <c r="AA159">
        <v>4.6595249851426201</v>
      </c>
      <c r="AB159">
        <v>9.013277257453419</v>
      </c>
      <c r="AC159">
        <v>0.67803637820545848</v>
      </c>
      <c r="AD159">
        <v>3.2702118127396536</v>
      </c>
      <c r="AE159">
        <v>0.34360082284637605</v>
      </c>
      <c r="AF159" t="s">
        <v>739</v>
      </c>
      <c r="AG159">
        <v>2.0820313529848455</v>
      </c>
      <c r="AH159">
        <v>4.6268151081935978</v>
      </c>
      <c r="AI159">
        <v>1.0975136879222998</v>
      </c>
      <c r="AJ159" s="29">
        <v>19.95863120633792</v>
      </c>
      <c r="AK159" s="30">
        <v>3.8171866717027307</v>
      </c>
      <c r="AL159" s="30" t="s">
        <v>742</v>
      </c>
      <c r="AM159" s="30" t="s">
        <v>743</v>
      </c>
      <c r="AN159" s="30" t="s">
        <v>744</v>
      </c>
      <c r="AO159" s="30">
        <v>5058.9881959003505</v>
      </c>
      <c r="AP159" s="30" t="s">
        <v>745</v>
      </c>
      <c r="AQ159" s="30" t="s">
        <v>746</v>
      </c>
      <c r="AR159" s="30">
        <v>8970.0109573999925</v>
      </c>
      <c r="AS159" s="30">
        <v>8779.4235749647469</v>
      </c>
      <c r="AT159" s="30">
        <v>1.0397616177357834</v>
      </c>
      <c r="AU159" s="30">
        <v>2.8398920961610767</v>
      </c>
      <c r="AV159" s="30">
        <v>9.2196462810089201</v>
      </c>
      <c r="AW159" s="30">
        <v>155.51163905159956</v>
      </c>
      <c r="AX159" s="30">
        <v>2.7073002012429805</v>
      </c>
      <c r="AY159" s="30">
        <v>1.903764419740487E-2</v>
      </c>
      <c r="AZ159" s="30">
        <v>18.533097790831587</v>
      </c>
      <c r="BA159" s="30">
        <v>50.531784185673224</v>
      </c>
      <c r="BB159" s="30">
        <v>6.9736919676322984</v>
      </c>
      <c r="BC159" s="30">
        <v>32.107237297104795</v>
      </c>
      <c r="BD159" s="30">
        <v>4.7305045456425328</v>
      </c>
      <c r="BE159" s="30">
        <v>1.063988578338779</v>
      </c>
      <c r="BF159" s="30">
        <v>3.1879440141149549</v>
      </c>
      <c r="BG159" s="30">
        <v>0.28442886883231944</v>
      </c>
      <c r="BH159" s="30">
        <v>1.1938807218039102</v>
      </c>
      <c r="BI159" s="30">
        <v>0.16851242178444667</v>
      </c>
      <c r="BJ159" s="30">
        <v>0.35872559366633094</v>
      </c>
      <c r="BK159" s="30">
        <v>4.6946553991607576E-2</v>
      </c>
      <c r="BL159" s="30">
        <v>0.20694238207082219</v>
      </c>
      <c r="BM159" s="30">
        <v>3.0866154581809396E-2</v>
      </c>
      <c r="BN159" s="30" t="s">
        <v>747</v>
      </c>
      <c r="BO159" s="30">
        <v>8.7895212142609813E-2</v>
      </c>
      <c r="BP159" s="30">
        <v>0.10060903756471178</v>
      </c>
      <c r="BQ159" s="31">
        <v>2.2596152437309842E-2</v>
      </c>
      <c r="BR159">
        <v>2.2079949999578843</v>
      </c>
      <c r="BS159">
        <v>0.29076462794679653</v>
      </c>
      <c r="BT159">
        <v>0.71177103662449959</v>
      </c>
      <c r="BU159">
        <v>216.56873870090766</v>
      </c>
      <c r="BV159">
        <v>357.51498603590892</v>
      </c>
      <c r="BW159">
        <v>31.355311499429288</v>
      </c>
      <c r="BX159">
        <v>259.19779453502503</v>
      </c>
      <c r="BY159">
        <v>915.57258347698553</v>
      </c>
      <c r="BZ159">
        <v>155.53829730533334</v>
      </c>
      <c r="CA159">
        <v>78.271525775510227</v>
      </c>
      <c r="CB159">
        <v>1.672239990920106</v>
      </c>
      <c r="CC159">
        <v>2.0195850316697408</v>
      </c>
      <c r="CD159">
        <v>12.116422251153647</v>
      </c>
      <c r="CE159">
        <v>10.637904947829954</v>
      </c>
      <c r="CF159">
        <v>3.3117262162134078E-2</v>
      </c>
      <c r="CG159">
        <v>9.5897602950859844E-3</v>
      </c>
      <c r="CH159">
        <v>5.4876100365418429E-2</v>
      </c>
      <c r="CI159">
        <v>9.1938028005740413E-2</v>
      </c>
      <c r="CJ159">
        <v>4.2867728872016557E-2</v>
      </c>
      <c r="CK159">
        <v>0.19157044078249738</v>
      </c>
      <c r="CL159">
        <v>0.20872352533774338</v>
      </c>
      <c r="CM159">
        <v>4.1554796907505721E-2</v>
      </c>
      <c r="CN159">
        <v>0.269868605761306</v>
      </c>
      <c r="CO159">
        <v>1.7437550175970821E-2</v>
      </c>
      <c r="CP159">
        <v>7.7561760366930715E-2</v>
      </c>
      <c r="CQ159">
        <v>1.832475105251051E-2</v>
      </c>
      <c r="CR159">
        <v>1.5562931566587661E-2</v>
      </c>
      <c r="CS159">
        <v>1.7776441888823571E-2</v>
      </c>
      <c r="CT159">
        <v>8.8206786906964457E-2</v>
      </c>
      <c r="CU159">
        <v>1.9588764633890299E-2</v>
      </c>
      <c r="CV159">
        <v>9.8558021271293372E-2</v>
      </c>
      <c r="CW159">
        <v>6.2070826499336852E-2</v>
      </c>
      <c r="CX159">
        <v>3.3364677628452272E-2</v>
      </c>
      <c r="CY159">
        <v>3.8146013850177532E-2</v>
      </c>
    </row>
    <row r="160" spans="1:103" x14ac:dyDescent="0.25">
      <c r="A160" s="37" t="s">
        <v>741</v>
      </c>
      <c r="B160">
        <v>771.55940377594879</v>
      </c>
      <c r="C160">
        <v>135.74613554052203</v>
      </c>
      <c r="D160" t="s">
        <v>742</v>
      </c>
      <c r="E160" t="s">
        <v>743</v>
      </c>
      <c r="F160" t="s">
        <v>744</v>
      </c>
      <c r="G160">
        <v>216220.37846365917</v>
      </c>
      <c r="H160" t="s">
        <v>745</v>
      </c>
      <c r="I160" t="s">
        <v>746</v>
      </c>
      <c r="J160">
        <v>394510.69900142658</v>
      </c>
      <c r="K160">
        <v>386008.18176040292</v>
      </c>
      <c r="L160">
        <v>8.4381672502197898</v>
      </c>
      <c r="M160">
        <v>91.33581398763755</v>
      </c>
      <c r="N160">
        <v>76.669886840498251</v>
      </c>
      <c r="O160">
        <v>6942.8255556343593</v>
      </c>
      <c r="P160">
        <v>129.14657308200472</v>
      </c>
      <c r="Q160">
        <v>9.9082394192770318E-2</v>
      </c>
      <c r="R160">
        <v>835.18532067016724</v>
      </c>
      <c r="S160">
        <v>2305.5408640838468</v>
      </c>
      <c r="T160">
        <v>320.69243785592272</v>
      </c>
      <c r="U160">
        <v>1423.4254639161618</v>
      </c>
      <c r="V160">
        <v>203.39682868633599</v>
      </c>
      <c r="W160">
        <v>49.60304420750726</v>
      </c>
      <c r="X160">
        <v>131.38216797835315</v>
      </c>
      <c r="Y160">
        <v>11.433431678361258</v>
      </c>
      <c r="Z160">
        <v>46.372654730376254</v>
      </c>
      <c r="AA160">
        <v>5.713359393036666</v>
      </c>
      <c r="AB160">
        <v>10.877601905662107</v>
      </c>
      <c r="AC160">
        <v>0.81563524010946076</v>
      </c>
      <c r="AD160">
        <v>3.9352704860214835</v>
      </c>
      <c r="AE160">
        <v>0.35968836616188454</v>
      </c>
      <c r="AF160" t="s">
        <v>747</v>
      </c>
      <c r="AG160">
        <v>1.0321730856102789</v>
      </c>
      <c r="AH160">
        <v>2.0997118121975449</v>
      </c>
      <c r="AI160">
        <v>9.5495955806789157E-2</v>
      </c>
      <c r="AJ160" s="29">
        <v>16.201299194044669</v>
      </c>
      <c r="AK160" s="30">
        <v>1.9143831372066744</v>
      </c>
      <c r="AL160" s="30" t="s">
        <v>750</v>
      </c>
      <c r="AM160" s="30" t="s">
        <v>751</v>
      </c>
      <c r="AN160" s="30" t="s">
        <v>752</v>
      </c>
      <c r="AO160" s="30">
        <v>5796.1169595933079</v>
      </c>
      <c r="AP160" s="30">
        <v>130.93481671175775</v>
      </c>
      <c r="AQ160" s="30" t="s">
        <v>753</v>
      </c>
      <c r="AR160" s="30">
        <v>11140.518107661597</v>
      </c>
      <c r="AS160" s="30">
        <v>10761.296983068951</v>
      </c>
      <c r="AT160" s="30">
        <v>1.1354924235027681</v>
      </c>
      <c r="AU160" s="30">
        <v>2.0768003934724186</v>
      </c>
      <c r="AV160" s="30">
        <v>10.414147937723543</v>
      </c>
      <c r="AW160" s="30">
        <v>202.17557947601998</v>
      </c>
      <c r="AX160" s="30">
        <v>3.843390727690716</v>
      </c>
      <c r="AY160" s="30" t="s">
        <v>754</v>
      </c>
      <c r="AZ160" s="30">
        <v>17.840079286030559</v>
      </c>
      <c r="BA160" s="30">
        <v>49.383834019925473</v>
      </c>
      <c r="BB160" s="30">
        <v>7.0862582213573511</v>
      </c>
      <c r="BC160" s="30">
        <v>33.390812603230735</v>
      </c>
      <c r="BD160" s="30">
        <v>5.3499675488879683</v>
      </c>
      <c r="BE160" s="30">
        <v>1.2125959107259194</v>
      </c>
      <c r="BF160" s="30">
        <v>3.8052430678697626</v>
      </c>
      <c r="BG160" s="30">
        <v>0.33152260845584264</v>
      </c>
      <c r="BH160" s="30">
        <v>1.5008691005948203</v>
      </c>
      <c r="BI160" s="30">
        <v>0.20062015949275103</v>
      </c>
      <c r="BJ160" s="30">
        <v>0.36073926154662606</v>
      </c>
      <c r="BK160" s="30">
        <v>5.5315047525499511E-2</v>
      </c>
      <c r="BL160" s="30">
        <v>0.33010331992491443</v>
      </c>
      <c r="BM160" s="30">
        <v>4.0265552784493654E-2</v>
      </c>
      <c r="BN160" s="30" t="s">
        <v>755</v>
      </c>
      <c r="BO160" s="30">
        <v>0.10037751651627</v>
      </c>
      <c r="BP160" s="30">
        <v>8.4521023289535965E-2</v>
      </c>
      <c r="BQ160" s="31">
        <v>1.9089163307828734E-2</v>
      </c>
      <c r="BR160">
        <v>2.4271504415659817</v>
      </c>
      <c r="BS160">
        <v>4.5325574228944183E-2</v>
      </c>
      <c r="BT160">
        <v>0.77094420059485969</v>
      </c>
      <c r="BU160">
        <v>244.13514433432024</v>
      </c>
      <c r="BV160">
        <v>401.72924999551731</v>
      </c>
      <c r="BW160">
        <v>33.705678974081195</v>
      </c>
      <c r="BX160">
        <v>289.35937774668042</v>
      </c>
      <c r="BY160">
        <v>1025.9301335666812</v>
      </c>
      <c r="BZ160">
        <v>180.6586606617453</v>
      </c>
      <c r="CA160">
        <v>86.956080476726157</v>
      </c>
      <c r="CB160">
        <v>1.8425480968018095</v>
      </c>
      <c r="CC160">
        <v>2.2640182733016148</v>
      </c>
      <c r="CD160">
        <v>13.599051635205299</v>
      </c>
      <c r="CE160">
        <v>11.936578677925237</v>
      </c>
      <c r="CF160">
        <v>2.5163597834478642E-2</v>
      </c>
      <c r="CG160">
        <v>3.5477810912633412E-2</v>
      </c>
      <c r="CH160">
        <v>6.2803158789566313E-3</v>
      </c>
      <c r="CI160">
        <v>3.0744581698893235E-2</v>
      </c>
      <c r="CJ160">
        <v>2.3003964625400174E-2</v>
      </c>
      <c r="CK160">
        <v>9.8214224787687557E-2</v>
      </c>
      <c r="CL160">
        <v>0.11771399242376084</v>
      </c>
      <c r="CM160">
        <v>3.9688849390609904E-2</v>
      </c>
      <c r="CN160">
        <v>0.17711990676671754</v>
      </c>
      <c r="CO160">
        <v>1.706308105884943E-2</v>
      </c>
      <c r="CP160">
        <v>0.12590343402197679</v>
      </c>
      <c r="CQ160">
        <v>2.6580652855287042E-2</v>
      </c>
      <c r="CR160">
        <v>5.7584433683739424E-2</v>
      </c>
      <c r="CS160">
        <v>3.1557555092781554E-2</v>
      </c>
      <c r="CT160">
        <v>0.14319976977799054</v>
      </c>
      <c r="CU160">
        <v>1.9162872588664445E-2</v>
      </c>
      <c r="CV160">
        <v>9.407996552780519E-2</v>
      </c>
      <c r="CW160">
        <v>4.6583247040355061E-2</v>
      </c>
      <c r="CX160">
        <v>3.7085285695493117E-2</v>
      </c>
      <c r="CY160">
        <v>3.0897362997110975E-2</v>
      </c>
    </row>
    <row r="161" spans="1:103" x14ac:dyDescent="0.25">
      <c r="A161" s="37" t="s">
        <v>749</v>
      </c>
      <c r="B161">
        <v>650.77658016720284</v>
      </c>
      <c r="C161">
        <v>54.834243483299836</v>
      </c>
      <c r="D161" t="s">
        <v>750</v>
      </c>
      <c r="E161" t="s">
        <v>751</v>
      </c>
      <c r="F161" t="s">
        <v>752</v>
      </c>
      <c r="G161">
        <v>210325.09550910268</v>
      </c>
      <c r="H161">
        <v>338.99981595857145</v>
      </c>
      <c r="I161" t="s">
        <v>753</v>
      </c>
      <c r="J161">
        <v>392509.55777460773</v>
      </c>
      <c r="K161">
        <v>378484.70229804318</v>
      </c>
      <c r="L161">
        <v>7.5706617346464924</v>
      </c>
      <c r="M161">
        <v>56.05058424610236</v>
      </c>
      <c r="N161">
        <v>30.083292996954754</v>
      </c>
      <c r="O161">
        <v>7093.893573413603</v>
      </c>
      <c r="P161">
        <v>125.99423852422052</v>
      </c>
      <c r="Q161" t="s">
        <v>754</v>
      </c>
      <c r="R161">
        <v>683.48398549485478</v>
      </c>
      <c r="S161">
        <v>1902.6221657868657</v>
      </c>
      <c r="T161">
        <v>261.3480412251098</v>
      </c>
      <c r="U161">
        <v>1174.6339401688394</v>
      </c>
      <c r="V161">
        <v>173.08225153559277</v>
      </c>
      <c r="W161">
        <v>41.668253456339833</v>
      </c>
      <c r="X161">
        <v>115.14316525945982</v>
      </c>
      <c r="Y161">
        <v>10.301350265470651</v>
      </c>
      <c r="Z161">
        <v>42.593509707360056</v>
      </c>
      <c r="AA161">
        <v>5.4551816201926817</v>
      </c>
      <c r="AB161">
        <v>10.288957842567971</v>
      </c>
      <c r="AC161">
        <v>0.82541492205034417</v>
      </c>
      <c r="AD161">
        <v>4.3049520149698441</v>
      </c>
      <c r="AE161">
        <v>0.44088059973608279</v>
      </c>
      <c r="AF161" t="s">
        <v>755</v>
      </c>
      <c r="AG161">
        <v>1.241740189529724</v>
      </c>
      <c r="AH161">
        <v>1.2104247013221059</v>
      </c>
      <c r="AI161">
        <v>5.7003128211387623E-2</v>
      </c>
      <c r="AJ161" s="29">
        <v>12.46263286618035</v>
      </c>
      <c r="AK161" s="30">
        <v>4.4266997628743034</v>
      </c>
      <c r="AL161" s="30" t="s">
        <v>758</v>
      </c>
      <c r="AM161" s="30" t="s">
        <v>759</v>
      </c>
      <c r="AN161" s="30">
        <v>34.380121906404696</v>
      </c>
      <c r="AO161" s="30">
        <v>2794.0481815594444</v>
      </c>
      <c r="AP161" s="30">
        <v>24.530584246476547</v>
      </c>
      <c r="AQ161" s="30">
        <v>90.17282342591902</v>
      </c>
      <c r="AR161" s="30">
        <v>5464.2792499549623</v>
      </c>
      <c r="AS161" s="30">
        <v>5699.1183185190348</v>
      </c>
      <c r="AT161" s="30">
        <v>0.39347715824541868</v>
      </c>
      <c r="AU161" s="30">
        <v>2.1993906726282901</v>
      </c>
      <c r="AV161" s="30">
        <v>4.5608776565832683</v>
      </c>
      <c r="AW161" s="30">
        <v>94.755918253230121</v>
      </c>
      <c r="AX161" s="30">
        <v>1.2521910231624369</v>
      </c>
      <c r="AY161" s="30">
        <v>3.6101557172513031E-2</v>
      </c>
      <c r="AZ161" s="30">
        <v>6.7525293166178324</v>
      </c>
      <c r="BA161" s="30">
        <v>20.755499431537736</v>
      </c>
      <c r="BB161" s="30">
        <v>3.0972576965420409</v>
      </c>
      <c r="BC161" s="30">
        <v>15.248345566568078</v>
      </c>
      <c r="BD161" s="30">
        <v>2.2725800708468067</v>
      </c>
      <c r="BE161" s="30">
        <v>0.46264754130042257</v>
      </c>
      <c r="BF161" s="30">
        <v>1.0755766364581738</v>
      </c>
      <c r="BG161" s="30">
        <v>0.10234902214367479</v>
      </c>
      <c r="BH161" s="30">
        <v>0.48298386054420517</v>
      </c>
      <c r="BI161" s="30">
        <v>6.0913642547835704E-2</v>
      </c>
      <c r="BJ161" s="30">
        <v>0.15089719692213202</v>
      </c>
      <c r="BK161" s="30">
        <v>1.953250289876618E-2</v>
      </c>
      <c r="BL161" s="30">
        <v>9.1837722216197515E-2</v>
      </c>
      <c r="BM161" s="30">
        <v>1.0931988276002306E-2</v>
      </c>
      <c r="BN161" s="30" t="s">
        <v>760</v>
      </c>
      <c r="BO161" s="30">
        <v>5.1773289765235993E-2</v>
      </c>
      <c r="BP161" s="30">
        <v>5.1431529538208079E-2</v>
      </c>
      <c r="BQ161" s="31">
        <v>1.8819038086335262E-2</v>
      </c>
      <c r="BR161">
        <v>0.41468462191327637</v>
      </c>
      <c r="BS161">
        <v>1.164591202307183E-2</v>
      </c>
      <c r="BT161">
        <v>0.14197619334473741</v>
      </c>
      <c r="BU161">
        <v>41.998020517378883</v>
      </c>
      <c r="BV161">
        <v>68.945310294798219</v>
      </c>
      <c r="BW161">
        <v>5.8163040118322069</v>
      </c>
      <c r="BX161">
        <v>49.986038108855006</v>
      </c>
      <c r="BY161">
        <v>174.49123924738498</v>
      </c>
      <c r="BZ161">
        <v>29.986284544437261</v>
      </c>
      <c r="CA161">
        <v>14.943963746984249</v>
      </c>
      <c r="CB161">
        <v>0.30488598987556798</v>
      </c>
      <c r="CC161">
        <v>0.38801021923995221</v>
      </c>
      <c r="CD161">
        <v>2.3440939697381671</v>
      </c>
      <c r="CE161">
        <v>2.0608724238477256</v>
      </c>
      <c r="CF161">
        <v>9.9398131658270245E-4</v>
      </c>
      <c r="CG161">
        <v>7.8061148177748863E-3</v>
      </c>
      <c r="CH161">
        <v>3.183104568098337E-3</v>
      </c>
      <c r="CI161">
        <v>7.444268661657873E-3</v>
      </c>
      <c r="CJ161">
        <v>2.682390352831372E-3</v>
      </c>
      <c r="CK161">
        <v>5.7532734433798499E-3</v>
      </c>
      <c r="CL161">
        <v>3.0193395348527038E-2</v>
      </c>
      <c r="CM161">
        <v>8.9533711378500351E-3</v>
      </c>
      <c r="CN161">
        <v>2.6301829557791482E-2</v>
      </c>
      <c r="CO161">
        <v>4.8967652937598003E-3</v>
      </c>
      <c r="CP161">
        <v>1.3110245739602554E-2</v>
      </c>
      <c r="CQ161">
        <v>3.9458999307259556E-3</v>
      </c>
      <c r="CR161">
        <v>1.6526377592602712E-2</v>
      </c>
      <c r="CS161">
        <v>4.457281735848851E-3</v>
      </c>
      <c r="CT161">
        <v>2.7101710314085203E-2</v>
      </c>
      <c r="CU161">
        <v>4.2152575389935677E-3</v>
      </c>
      <c r="CV161">
        <v>2.1202748998800751E-2</v>
      </c>
      <c r="CW161">
        <v>1.682246875980984E-2</v>
      </c>
      <c r="CX161">
        <v>9.0199133213823245E-3</v>
      </c>
      <c r="CY161">
        <v>1.4221153284060429E-3</v>
      </c>
    </row>
    <row r="162" spans="1:103" x14ac:dyDescent="0.25">
      <c r="A162" s="37" t="s">
        <v>757</v>
      </c>
      <c r="B162">
        <v>863.8344567992192</v>
      </c>
      <c r="C162">
        <v>273.86504477343306</v>
      </c>
      <c r="D162" t="s">
        <v>758</v>
      </c>
      <c r="E162" t="s">
        <v>759</v>
      </c>
      <c r="F162">
        <v>170.3555569248455</v>
      </c>
      <c r="G162">
        <v>211016.45439053912</v>
      </c>
      <c r="H162">
        <v>137.4137892834928</v>
      </c>
      <c r="I162">
        <v>458.24901415158121</v>
      </c>
      <c r="J162">
        <v>393796.00570613414</v>
      </c>
      <c r="K162">
        <v>387487.15583107068</v>
      </c>
      <c r="L162">
        <v>8.3367917690236144</v>
      </c>
      <c r="M162">
        <v>122.9382200830851</v>
      </c>
      <c r="N162">
        <v>183.52244132260248</v>
      </c>
      <c r="O162">
        <v>6339.2099275576584</v>
      </c>
      <c r="P162">
        <v>81.679095959399135</v>
      </c>
      <c r="Q162">
        <v>1.0550392504541335</v>
      </c>
      <c r="R162">
        <v>473.54460386361274</v>
      </c>
      <c r="S162">
        <v>1397.9534852459522</v>
      </c>
      <c r="T162">
        <v>189.27144866040823</v>
      </c>
      <c r="U162">
        <v>834.87488022098853</v>
      </c>
      <c r="V162">
        <v>122.32692305021482</v>
      </c>
      <c r="W162">
        <v>28.472052290241411</v>
      </c>
      <c r="X162">
        <v>76.164849037669754</v>
      </c>
      <c r="Y162">
        <v>6.8082525294408862</v>
      </c>
      <c r="Z162">
        <v>28.830734655742745</v>
      </c>
      <c r="AA162">
        <v>3.5249703111021478</v>
      </c>
      <c r="AB162">
        <v>6.954272247563769</v>
      </c>
      <c r="AC162">
        <v>0.57077851585323536</v>
      </c>
      <c r="AD162">
        <v>2.6879681031872331</v>
      </c>
      <c r="AE162">
        <v>0.25849656121552989</v>
      </c>
      <c r="AF162" t="s">
        <v>760</v>
      </c>
      <c r="AG162">
        <v>1.5816647667869224</v>
      </c>
      <c r="AH162">
        <v>2.2676333782061655</v>
      </c>
      <c r="AI162">
        <v>0.54210432838163913</v>
      </c>
      <c r="AJ162" s="29">
        <v>11.762169772875959</v>
      </c>
      <c r="AK162" s="30">
        <v>3.3875082503015626</v>
      </c>
      <c r="AL162" s="30" t="s">
        <v>763</v>
      </c>
      <c r="AM162" s="30" t="s">
        <v>764</v>
      </c>
      <c r="AN162" s="30">
        <v>14.164294743466318</v>
      </c>
      <c r="AO162" s="30">
        <v>2629.9394862855402</v>
      </c>
      <c r="AP162" s="30">
        <v>11.759304035888899</v>
      </c>
      <c r="AQ162" s="30">
        <v>49.364284389400481</v>
      </c>
      <c r="AR162" s="30">
        <v>4234.6016690314309</v>
      </c>
      <c r="AS162" s="30">
        <v>3296.9919657443093</v>
      </c>
      <c r="AT162" s="30">
        <v>0.22751015554337387</v>
      </c>
      <c r="AU162" s="30">
        <v>1.2863216357100284</v>
      </c>
      <c r="AV162" s="30">
        <v>2.8451041864737165</v>
      </c>
      <c r="AW162" s="30">
        <v>56.266395030047171</v>
      </c>
      <c r="AX162" s="30">
        <v>0.92769646873656608</v>
      </c>
      <c r="AY162" s="30">
        <v>2.8000446330366704E-2</v>
      </c>
      <c r="AZ162" s="30">
        <v>6.678742757160304</v>
      </c>
      <c r="BA162" s="30">
        <v>14.98686518494023</v>
      </c>
      <c r="BB162" s="30">
        <v>1.7149408523840139</v>
      </c>
      <c r="BC162" s="30">
        <v>8.9965295932614904</v>
      </c>
      <c r="BD162" s="30">
        <v>1.2085434861855795</v>
      </c>
      <c r="BE162" s="30">
        <v>0.30530519333057526</v>
      </c>
      <c r="BF162" s="30">
        <v>0.88999256353503386</v>
      </c>
      <c r="BG162" s="30">
        <v>9.3877172267472012E-2</v>
      </c>
      <c r="BH162" s="30">
        <v>0.41932807952212969</v>
      </c>
      <c r="BI162" s="30">
        <v>4.683359623964322E-2</v>
      </c>
      <c r="BJ162" s="30">
        <v>8.7924778440839652E-2</v>
      </c>
      <c r="BK162" s="30">
        <v>1.2154744626939981E-2</v>
      </c>
      <c r="BL162" s="30">
        <v>5.4191643386143989E-2</v>
      </c>
      <c r="BM162" s="30">
        <v>8.2178427661955648E-3</v>
      </c>
      <c r="BN162" s="30">
        <v>4.2960237711135623E-3</v>
      </c>
      <c r="BO162" s="30">
        <v>3.4881434569742784E-2</v>
      </c>
      <c r="BP162" s="30">
        <v>7.0983155594298103E-2</v>
      </c>
      <c r="BQ162" s="31">
        <v>2.5405097000834806E-2</v>
      </c>
      <c r="BR162">
        <v>0.18286558909654574</v>
      </c>
      <c r="BS162">
        <v>6.765769644890402E-3</v>
      </c>
      <c r="BT162">
        <v>6.1375437244365408E-2</v>
      </c>
      <c r="BU162">
        <v>18.498543846183328</v>
      </c>
      <c r="BV162">
        <v>30.420865220875026</v>
      </c>
      <c r="BW162">
        <v>2.5647864299168583</v>
      </c>
      <c r="BX162">
        <v>22.119084645265566</v>
      </c>
      <c r="BY162">
        <v>76.708017805556636</v>
      </c>
      <c r="BZ162">
        <v>13.178536792803275</v>
      </c>
      <c r="CA162">
        <v>6.5787461036619579</v>
      </c>
      <c r="CB162">
        <v>0.13089750999507524</v>
      </c>
      <c r="CC162">
        <v>0.17066417268352302</v>
      </c>
      <c r="CD162">
        <v>1.0287563600677478</v>
      </c>
      <c r="CE162">
        <v>0.90495275581570578</v>
      </c>
      <c r="CF162">
        <v>1.6422476921152628E-3</v>
      </c>
      <c r="CG162">
        <v>2.6919596355113261E-3</v>
      </c>
      <c r="CH162">
        <v>2.0771762527755683E-3</v>
      </c>
      <c r="CI162">
        <v>3.7985816939227848E-3</v>
      </c>
      <c r="CJ162">
        <v>2.9881828440967242E-3</v>
      </c>
      <c r="CK162">
        <v>9.5070759728971832E-3</v>
      </c>
      <c r="CL162">
        <v>1.1394596772450702E-2</v>
      </c>
      <c r="CM162">
        <v>3.9382321736368279E-3</v>
      </c>
      <c r="CN162">
        <v>1.1562254903953881E-2</v>
      </c>
      <c r="CO162">
        <v>1.650572024986125E-3</v>
      </c>
      <c r="CP162">
        <v>8.5533200517075268E-3</v>
      </c>
      <c r="CQ162">
        <v>1.7343771159913264E-3</v>
      </c>
      <c r="CR162">
        <v>4.3709713953143043E-3</v>
      </c>
      <c r="CS162">
        <v>1.6815426766171905E-3</v>
      </c>
      <c r="CT162">
        <v>9.7311719175074054E-3</v>
      </c>
      <c r="CU162">
        <v>2.158561101535708E-3</v>
      </c>
      <c r="CV162">
        <v>5.6068997542009624E-3</v>
      </c>
      <c r="CW162">
        <v>4.5131680133356595E-3</v>
      </c>
      <c r="CX162">
        <v>2.8178650326501605E-3</v>
      </c>
      <c r="CY162">
        <v>2.7385839628860952E-3</v>
      </c>
    </row>
    <row r="163" spans="1:103" x14ac:dyDescent="0.25">
      <c r="A163" s="37" t="s">
        <v>762</v>
      </c>
      <c r="B163">
        <v>1223.094407675821</v>
      </c>
      <c r="C163">
        <v>357.96209337619666</v>
      </c>
      <c r="D163" t="s">
        <v>763</v>
      </c>
      <c r="E163" t="s">
        <v>764</v>
      </c>
      <c r="F163">
        <v>153.07307616123811</v>
      </c>
      <c r="G163">
        <v>232961.18980630892</v>
      </c>
      <c r="H163">
        <v>104.73664310901978</v>
      </c>
      <c r="I163">
        <v>392.5161671899935</v>
      </c>
      <c r="J163">
        <v>391008.70185449359</v>
      </c>
      <c r="K163">
        <v>380434.26086151437</v>
      </c>
      <c r="L163">
        <v>8.6243873971549139</v>
      </c>
      <c r="M163">
        <v>139.63045714904277</v>
      </c>
      <c r="N163">
        <v>323.30089730932445</v>
      </c>
      <c r="O163">
        <v>7129.7066611344708</v>
      </c>
      <c r="P163">
        <v>90.66214144391931</v>
      </c>
      <c r="Q163">
        <v>1.2040766564737091</v>
      </c>
      <c r="R163">
        <v>527.61652309071383</v>
      </c>
      <c r="S163">
        <v>1493.635104268373</v>
      </c>
      <c r="T163">
        <v>200.02644912057255</v>
      </c>
      <c r="U163">
        <v>917.66977987948985</v>
      </c>
      <c r="V163">
        <v>136.08268132739767</v>
      </c>
      <c r="W163">
        <v>33.132416601926266</v>
      </c>
      <c r="X163">
        <v>88.508896066817783</v>
      </c>
      <c r="Y163">
        <v>7.7496779310950723</v>
      </c>
      <c r="Z163">
        <v>30.525443017959343</v>
      </c>
      <c r="AA163">
        <v>3.7044966407049231</v>
      </c>
      <c r="AB163">
        <v>7.2603108367592188</v>
      </c>
      <c r="AC163">
        <v>0.59816707282594628</v>
      </c>
      <c r="AD163">
        <v>2.7641233930456992</v>
      </c>
      <c r="AE163">
        <v>0.30143147745239929</v>
      </c>
      <c r="AF163">
        <v>1.3125926879139408E-2</v>
      </c>
      <c r="AG163">
        <v>2.0335215060834484</v>
      </c>
      <c r="AH163">
        <v>4.2972813983440465</v>
      </c>
      <c r="AI163">
        <v>1.2545836575619627</v>
      </c>
      <c r="AJ163" s="29">
        <v>20.819596658047587</v>
      </c>
      <c r="AK163" s="30">
        <v>4.0434110211489109</v>
      </c>
      <c r="AL163" s="30" t="s">
        <v>767</v>
      </c>
      <c r="AM163" s="30" t="s">
        <v>768</v>
      </c>
      <c r="AN163" s="30">
        <v>70.782697524672443</v>
      </c>
      <c r="AO163" s="30">
        <v>4828.0284183678823</v>
      </c>
      <c r="AP163" s="30">
        <v>50.249629637215193</v>
      </c>
      <c r="AQ163" s="30">
        <v>180.11860033192983</v>
      </c>
      <c r="AR163" s="30">
        <v>7264.4008261293702</v>
      </c>
      <c r="AS163" s="30">
        <v>7326.71189502378</v>
      </c>
      <c r="AT163" s="30">
        <v>0.61631385745764267</v>
      </c>
      <c r="AU163" s="30">
        <v>2.3856386505931648</v>
      </c>
      <c r="AV163" s="30">
        <v>5.4181167056117676</v>
      </c>
      <c r="AW163" s="30">
        <v>138.49509188744557</v>
      </c>
      <c r="AX163" s="30">
        <v>2.6058098009871253</v>
      </c>
      <c r="AY163" s="30">
        <v>2.0259551743753653E-2</v>
      </c>
      <c r="AZ163" s="30">
        <v>14.609338535992734</v>
      </c>
      <c r="BA163" s="30">
        <v>40.015571034755382</v>
      </c>
      <c r="BB163" s="30">
        <v>5.5796025881198652</v>
      </c>
      <c r="BC163" s="30">
        <v>25.806930737395643</v>
      </c>
      <c r="BD163" s="30">
        <v>3.9002122950141289</v>
      </c>
      <c r="BE163" s="30">
        <v>0.9589247914327762</v>
      </c>
      <c r="BF163" s="30">
        <v>2.8017313684408154</v>
      </c>
      <c r="BG163" s="30">
        <v>0.24686343422084617</v>
      </c>
      <c r="BH163" s="30">
        <v>0.93785293235355094</v>
      </c>
      <c r="BI163" s="30">
        <v>0.11770708124040445</v>
      </c>
      <c r="BJ163" s="30">
        <v>0.25253963642467908</v>
      </c>
      <c r="BK163" s="30">
        <v>2.9498319472377181E-2</v>
      </c>
      <c r="BL163" s="30">
        <v>0.14892879452811725</v>
      </c>
      <c r="BM163" s="30">
        <v>2.2889732848907818E-2</v>
      </c>
      <c r="BN163" s="30">
        <v>7.5221887051505872E-3</v>
      </c>
      <c r="BO163" s="30">
        <v>8.3694647280372736E-2</v>
      </c>
      <c r="BP163" s="30">
        <v>8.8209718032559253E-2</v>
      </c>
      <c r="BQ163" s="31">
        <v>2.0751956257849837E-2</v>
      </c>
      <c r="BR163">
        <v>0.89876176093242843</v>
      </c>
      <c r="BS163">
        <v>4.0423724097011726E-2</v>
      </c>
      <c r="BT163">
        <v>0.2953297856098942</v>
      </c>
      <c r="BU163">
        <v>89.885349837130136</v>
      </c>
      <c r="BV163">
        <v>147.13331483396121</v>
      </c>
      <c r="BW163">
        <v>12.650099550662125</v>
      </c>
      <c r="BX163">
        <v>107.44438032017196</v>
      </c>
      <c r="BY163">
        <v>368.42829713749751</v>
      </c>
      <c r="BZ163">
        <v>64.125953544878456</v>
      </c>
      <c r="CA163">
        <v>32.31424890704983</v>
      </c>
      <c r="CB163">
        <v>0.71176811496232228</v>
      </c>
      <c r="CC163">
        <v>0.82728408371722539</v>
      </c>
      <c r="CD163">
        <v>4.9959976367399506</v>
      </c>
      <c r="CE163">
        <v>4.423035802333124</v>
      </c>
      <c r="CF163">
        <v>9.2227478236733273E-3</v>
      </c>
      <c r="CG163">
        <v>4.4590892269437679E-3</v>
      </c>
      <c r="CH163">
        <v>1.8941142565082156E-2</v>
      </c>
      <c r="CI163">
        <v>1.909090125992613E-2</v>
      </c>
      <c r="CJ163">
        <v>1.1124908335098558E-2</v>
      </c>
      <c r="CK163">
        <v>9.0949832058728641E-2</v>
      </c>
      <c r="CL163">
        <v>5.4978692299899226E-2</v>
      </c>
      <c r="CM163">
        <v>2.0751232014677545E-2</v>
      </c>
      <c r="CN163">
        <v>7.2660084677766842E-2</v>
      </c>
      <c r="CO163">
        <v>6.2582661756188903E-3</v>
      </c>
      <c r="CP163">
        <v>4.6118591411013869E-2</v>
      </c>
      <c r="CQ163">
        <v>8.3658347336278745E-3</v>
      </c>
      <c r="CR163">
        <v>2.1122392001890256E-2</v>
      </c>
      <c r="CS163">
        <v>6.374498821118629E-3</v>
      </c>
      <c r="CT163">
        <v>7.3285302170752187E-2</v>
      </c>
      <c r="CU163">
        <v>8.9331150665552164E-3</v>
      </c>
      <c r="CV163">
        <v>9.2869246692903126E-3</v>
      </c>
      <c r="CW163">
        <v>3.3433028392165887E-2</v>
      </c>
      <c r="CX163">
        <v>1.6612138381764386E-2</v>
      </c>
      <c r="CY163">
        <v>1.4772672938092962E-2</v>
      </c>
    </row>
    <row r="164" spans="1:103" x14ac:dyDescent="0.25">
      <c r="A164" s="37" t="s">
        <v>766</v>
      </c>
      <c r="B164">
        <v>1086.5268585728663</v>
      </c>
      <c r="C164">
        <v>203.25407458967445</v>
      </c>
      <c r="D164" t="s">
        <v>767</v>
      </c>
      <c r="E164" t="s">
        <v>768</v>
      </c>
      <c r="F164">
        <v>263.83362165906578</v>
      </c>
      <c r="G164">
        <v>220794.58798699055</v>
      </c>
      <c r="H164">
        <v>222.96675416569977</v>
      </c>
      <c r="I164">
        <v>387.87704264025973</v>
      </c>
      <c r="J164">
        <v>392652.49643366621</v>
      </c>
      <c r="K164">
        <v>388415.61819958402</v>
      </c>
      <c r="L164">
        <v>8.6792639977413941</v>
      </c>
      <c r="M164">
        <v>115.24051404114087</v>
      </c>
      <c r="N164">
        <v>154.47408422004179</v>
      </c>
      <c r="O164">
        <v>6851.5619284492677</v>
      </c>
      <c r="P164">
        <v>122.49977618262638</v>
      </c>
      <c r="Q164">
        <v>0.20567804099436868</v>
      </c>
      <c r="R164">
        <v>752.45279770946308</v>
      </c>
      <c r="S164">
        <v>2152.5685080286762</v>
      </c>
      <c r="T164">
        <v>293.4192171663542</v>
      </c>
      <c r="U164">
        <v>1325.1432907543781</v>
      </c>
      <c r="V164">
        <v>193.81923754368597</v>
      </c>
      <c r="W164">
        <v>46.723590841195175</v>
      </c>
      <c r="X164">
        <v>124.29968154417469</v>
      </c>
      <c r="Y164">
        <v>10.488384416045793</v>
      </c>
      <c r="Z164">
        <v>42.634682531931333</v>
      </c>
      <c r="AA164">
        <v>5.1318399289430872</v>
      </c>
      <c r="AB164">
        <v>10.112096028803942</v>
      </c>
      <c r="AC164">
        <v>0.82485746045086628</v>
      </c>
      <c r="AD164">
        <v>3.619802274381259</v>
      </c>
      <c r="AE164">
        <v>0.38095135356233772</v>
      </c>
      <c r="AF164">
        <v>1.713454736031423E-2</v>
      </c>
      <c r="AG164">
        <v>1.7092411815038975</v>
      </c>
      <c r="AH164">
        <v>3.203341353355952</v>
      </c>
      <c r="AI164">
        <v>0.20228521007786071</v>
      </c>
      <c r="AJ164" s="29">
        <v>8.4709376197110391</v>
      </c>
      <c r="AK164" s="30">
        <v>2.3991814047741524</v>
      </c>
      <c r="AL164" s="30" t="s">
        <v>771</v>
      </c>
      <c r="AM164" s="30" t="s">
        <v>772</v>
      </c>
      <c r="AN164" s="30">
        <v>17.216318318766188</v>
      </c>
      <c r="AO164" s="30">
        <v>3651.1213394351357</v>
      </c>
      <c r="AP164" s="30">
        <v>10.688224831486906</v>
      </c>
      <c r="AQ164" s="30">
        <v>45.309243893450926</v>
      </c>
      <c r="AR164" s="30">
        <v>3530.7422933760799</v>
      </c>
      <c r="AS164" s="30">
        <v>3790.6092825875621</v>
      </c>
      <c r="AT164" s="30">
        <v>0.24121134093994859</v>
      </c>
      <c r="AU164" s="30">
        <v>1.501267060789319</v>
      </c>
      <c r="AV164" s="30">
        <v>3.5875116534958922</v>
      </c>
      <c r="AW164" s="30">
        <v>94.392642544668718</v>
      </c>
      <c r="AX164" s="30">
        <v>1.2101352709196656</v>
      </c>
      <c r="AY164" s="30">
        <v>2.2977590613652128E-2</v>
      </c>
      <c r="AZ164" s="30">
        <v>4.9626473362273691</v>
      </c>
      <c r="BA164" s="30">
        <v>14.021465764841158</v>
      </c>
      <c r="BB164" s="30">
        <v>2.2285990912041518</v>
      </c>
      <c r="BC164" s="30">
        <v>11.295706407063154</v>
      </c>
      <c r="BD164" s="30">
        <v>1.773366695529649</v>
      </c>
      <c r="BE164" s="30">
        <v>0.51198143677076913</v>
      </c>
      <c r="BF164" s="30">
        <v>1.2948325815782393</v>
      </c>
      <c r="BG164" s="30">
        <v>9.3800361449043301E-2</v>
      </c>
      <c r="BH164" s="30">
        <v>0.2857336341885664</v>
      </c>
      <c r="BI164" s="30">
        <v>4.1713250397879854E-2</v>
      </c>
      <c r="BJ164" s="30">
        <v>0.10322555554795844</v>
      </c>
      <c r="BK164" s="30">
        <v>1.2079883888781645E-2</v>
      </c>
      <c r="BL164" s="30">
        <v>6.6433474185518232E-2</v>
      </c>
      <c r="BM164" s="30">
        <v>8.5934735977108937E-3</v>
      </c>
      <c r="BN164" s="30" t="s">
        <v>773</v>
      </c>
      <c r="BO164" s="30">
        <v>3.5596545326763714E-2</v>
      </c>
      <c r="BP164" s="30">
        <v>3.7284602795009412E-2</v>
      </c>
      <c r="BQ164" s="31">
        <v>1.3166206483011053E-2</v>
      </c>
      <c r="BR164">
        <v>0.17741881858430689</v>
      </c>
      <c r="BS164">
        <v>4.2074021345510802E-3</v>
      </c>
      <c r="BT164">
        <v>5.8419625992927993E-2</v>
      </c>
      <c r="BU164">
        <v>17.877344685924427</v>
      </c>
      <c r="BV164">
        <v>29.332437376601455</v>
      </c>
      <c r="BW164">
        <v>2.4755216114504863</v>
      </c>
      <c r="BX164">
        <v>21.162066363679166</v>
      </c>
      <c r="BY164">
        <v>72.408991020401089</v>
      </c>
      <c r="BZ164">
        <v>12.343119425191617</v>
      </c>
      <c r="CA164">
        <v>6.3324524813607876</v>
      </c>
      <c r="CB164">
        <v>0.12690816295004848</v>
      </c>
      <c r="CC164">
        <v>0.16570795054925033</v>
      </c>
      <c r="CD164">
        <v>0.99359683300298074</v>
      </c>
      <c r="CE164">
        <v>0.87071126862466064</v>
      </c>
      <c r="CF164">
        <v>2.0411063961046343E-3</v>
      </c>
      <c r="CG164">
        <v>3.2707365942305322E-3</v>
      </c>
      <c r="CH164">
        <v>2.2166134721676263E-3</v>
      </c>
      <c r="CI164">
        <v>2.634775400716236E-3</v>
      </c>
      <c r="CJ164">
        <v>1.6694636609063417E-3</v>
      </c>
      <c r="CK164">
        <v>1.056453272208333E-2</v>
      </c>
      <c r="CL164">
        <v>1.0873421016369556E-2</v>
      </c>
      <c r="CM164">
        <v>3.3553720047146641E-3</v>
      </c>
      <c r="CN164">
        <v>1.4374025880734352E-2</v>
      </c>
      <c r="CO164">
        <v>1.236604491335094E-3</v>
      </c>
      <c r="CP164">
        <v>8.1500809876812602E-3</v>
      </c>
      <c r="CQ164">
        <v>1.2992983863107403E-3</v>
      </c>
      <c r="CR164">
        <v>5.3127025789654865E-3</v>
      </c>
      <c r="CS164">
        <v>1.6027984467385781E-3</v>
      </c>
      <c r="CT164">
        <v>9.2750779901759513E-3</v>
      </c>
      <c r="CU164">
        <v>2.0556882622743476E-3</v>
      </c>
      <c r="CV164">
        <v>9.7082798439257073E-3</v>
      </c>
      <c r="CW164">
        <v>6.6199733593542013E-3</v>
      </c>
      <c r="CX164">
        <v>2.3044201472830505E-3</v>
      </c>
      <c r="CY164">
        <v>2.9234368660384343E-3</v>
      </c>
    </row>
    <row r="165" spans="1:103" x14ac:dyDescent="0.25">
      <c r="A165" s="37" t="s">
        <v>770</v>
      </c>
      <c r="B165">
        <v>880.82873020245233</v>
      </c>
      <c r="C165">
        <v>226.95525495533548</v>
      </c>
      <c r="D165" t="s">
        <v>771</v>
      </c>
      <c r="E165" t="s">
        <v>772</v>
      </c>
      <c r="F165">
        <v>113.07622269552699</v>
      </c>
      <c r="G165">
        <v>214812.72559434708</v>
      </c>
      <c r="H165">
        <v>111.14108550502432</v>
      </c>
      <c r="I165">
        <v>311.82674938627002</v>
      </c>
      <c r="J165">
        <v>391508.98716119828</v>
      </c>
      <c r="K165">
        <v>393092.33251290908</v>
      </c>
      <c r="L165">
        <v>9.2809950568633433</v>
      </c>
      <c r="M165">
        <v>119.59123934522474</v>
      </c>
      <c r="N165">
        <v>196.94409136135818</v>
      </c>
      <c r="O165">
        <v>6711.5758679813134</v>
      </c>
      <c r="P165">
        <v>86.658300965879107</v>
      </c>
      <c r="Q165">
        <v>1.149118052690147</v>
      </c>
      <c r="R165">
        <v>526.43308233542359</v>
      </c>
      <c r="S165">
        <v>1549.6027987599095</v>
      </c>
      <c r="T165">
        <v>211.02243790596216</v>
      </c>
      <c r="U165">
        <v>942.4218905422382</v>
      </c>
      <c r="V165">
        <v>137.61564465058672</v>
      </c>
      <c r="W165">
        <v>32.172008749424286</v>
      </c>
      <c r="X165">
        <v>82.526090815134452</v>
      </c>
      <c r="Y165">
        <v>7.168092552472932</v>
      </c>
      <c r="Z165">
        <v>29.574481850320112</v>
      </c>
      <c r="AA165">
        <v>3.880546220996882</v>
      </c>
      <c r="AB165">
        <v>7.6539645566373187</v>
      </c>
      <c r="AC165">
        <v>0.63306961690398933</v>
      </c>
      <c r="AD165">
        <v>3.0772744306980973</v>
      </c>
      <c r="AE165">
        <v>0.30959639726465255</v>
      </c>
      <c r="AF165" t="s">
        <v>773</v>
      </c>
      <c r="AG165">
        <v>1.3985591802301247</v>
      </c>
      <c r="AH165">
        <v>2.5966438941898438</v>
      </c>
      <c r="AI165">
        <v>0.65600846228952137</v>
      </c>
      <c r="AJ165" s="29">
        <v>30.80957207303107</v>
      </c>
      <c r="AK165" s="30">
        <v>1.3919975811531184</v>
      </c>
      <c r="AL165" s="30" t="s">
        <v>776</v>
      </c>
      <c r="AM165" s="30" t="s">
        <v>777</v>
      </c>
      <c r="AN165" s="30" t="s">
        <v>778</v>
      </c>
      <c r="AO165" s="30">
        <v>8907.3698486889789</v>
      </c>
      <c r="AP165" s="30">
        <v>135.42994474636768</v>
      </c>
      <c r="AQ165" s="30" t="s">
        <v>779</v>
      </c>
      <c r="AR165" s="30">
        <v>13555.091805775959</v>
      </c>
      <c r="AS165" s="30">
        <v>12334.84380750723</v>
      </c>
      <c r="AT165" s="30">
        <v>0.83331287584539915</v>
      </c>
      <c r="AU165" s="30">
        <v>2.1974394591695652</v>
      </c>
      <c r="AV165" s="30">
        <v>9.5029502776966162</v>
      </c>
      <c r="AW165" s="30">
        <v>260.26290110624319</v>
      </c>
      <c r="AX165" s="30">
        <v>4.2934457757276272</v>
      </c>
      <c r="AY165" s="30">
        <v>3.1328987677572348E-2</v>
      </c>
      <c r="AZ165" s="30">
        <v>26.193158618351504</v>
      </c>
      <c r="BA165" s="30">
        <v>67.546033038584966</v>
      </c>
      <c r="BB165" s="30">
        <v>8.2437240916930783</v>
      </c>
      <c r="BC165" s="30">
        <v>35.282836423338871</v>
      </c>
      <c r="BD165" s="30">
        <v>5.3382358726375436</v>
      </c>
      <c r="BE165" s="30">
        <v>1.3596025855659477</v>
      </c>
      <c r="BF165" s="30">
        <v>4.1860535161837866</v>
      </c>
      <c r="BG165" s="30">
        <v>0.37393849066180729</v>
      </c>
      <c r="BH165" s="30">
        <v>1.3965899500288099</v>
      </c>
      <c r="BI165" s="30">
        <v>0.1790465602116148</v>
      </c>
      <c r="BJ165" s="30">
        <v>0.37407392435405257</v>
      </c>
      <c r="BK165" s="30">
        <v>5.7349526496072695E-2</v>
      </c>
      <c r="BL165" s="30">
        <v>0.23967963098610037</v>
      </c>
      <c r="BM165" s="30">
        <v>3.8932966230913628E-2</v>
      </c>
      <c r="BN165" s="30" t="s">
        <v>780</v>
      </c>
      <c r="BO165" s="30">
        <v>0.11300175207750916</v>
      </c>
      <c r="BP165" s="30">
        <v>0.14948710214786648</v>
      </c>
      <c r="BQ165" s="31">
        <v>4.3365610311843453E-2</v>
      </c>
      <c r="BR165">
        <v>2.1072988793536984</v>
      </c>
      <c r="BS165">
        <v>6.3209845247442609E-2</v>
      </c>
      <c r="BT165">
        <v>0.73818171043470404</v>
      </c>
      <c r="BU165">
        <v>235.85872205427776</v>
      </c>
      <c r="BV165">
        <v>388.59095980617928</v>
      </c>
      <c r="BW165">
        <v>31.417163407395172</v>
      </c>
      <c r="BX165">
        <v>273.60342401373759</v>
      </c>
      <c r="BY165">
        <v>800.66965981678584</v>
      </c>
      <c r="BZ165">
        <v>161.85988829552431</v>
      </c>
      <c r="CA165">
        <v>82.571100787042838</v>
      </c>
      <c r="CB165">
        <v>1.026897942865765</v>
      </c>
      <c r="CC165">
        <v>2.1520664308856019</v>
      </c>
      <c r="CD165">
        <v>12.825070551134651</v>
      </c>
      <c r="CE165">
        <v>11.206739383349106</v>
      </c>
      <c r="CF165">
        <v>1.548181530001696E-2</v>
      </c>
      <c r="CG165">
        <v>1.0977541911452436E-2</v>
      </c>
      <c r="CH165">
        <v>2.8008487709500554E-2</v>
      </c>
      <c r="CI165">
        <v>2.5482305624807598E-2</v>
      </c>
      <c r="CJ165">
        <v>2.3633487451717311E-2</v>
      </c>
      <c r="CK165">
        <v>0.11467516655850046</v>
      </c>
      <c r="CL165">
        <v>3.6786818621875696E-2</v>
      </c>
      <c r="CM165">
        <v>2.8666448428154582E-2</v>
      </c>
      <c r="CN165">
        <v>3.7227523279544504E-2</v>
      </c>
      <c r="CO165">
        <v>1.978561815437304E-2</v>
      </c>
      <c r="CP165">
        <v>6.9028788273462732E-2</v>
      </c>
      <c r="CQ165">
        <v>5.5611095331239242E-3</v>
      </c>
      <c r="CR165">
        <v>5.2486204418169334E-2</v>
      </c>
      <c r="CS165">
        <v>2.8612718448599393E-2</v>
      </c>
      <c r="CT165">
        <v>0.10024439787375791</v>
      </c>
      <c r="CU165">
        <v>2.2068483584555001E-2</v>
      </c>
      <c r="CV165">
        <v>6.6999440285907874E-2</v>
      </c>
      <c r="CW165">
        <v>4.3107494776527415E-2</v>
      </c>
      <c r="CX165">
        <v>3.7534638832479809E-2</v>
      </c>
      <c r="CY165">
        <v>4.3661430012595148E-2</v>
      </c>
    </row>
    <row r="166" spans="1:103" x14ac:dyDescent="0.25">
      <c r="A166" s="37" t="s">
        <v>775</v>
      </c>
      <c r="B166">
        <v>1059.8597971879456</v>
      </c>
      <c r="C166">
        <v>44.482665079643461</v>
      </c>
      <c r="D166" t="s">
        <v>776</v>
      </c>
      <c r="E166" t="s">
        <v>777</v>
      </c>
      <c r="F166" t="s">
        <v>778</v>
      </c>
      <c r="G166">
        <v>237350.63019478248</v>
      </c>
      <c r="H166">
        <v>420.70266920579797</v>
      </c>
      <c r="I166" t="s">
        <v>779</v>
      </c>
      <c r="J166">
        <v>395940.08559201146</v>
      </c>
      <c r="K166">
        <v>374157.52679511765</v>
      </c>
      <c r="L166">
        <v>9.0529286241255935</v>
      </c>
      <c r="M166">
        <v>55.93984061444538</v>
      </c>
      <c r="N166">
        <v>33.402571487108659</v>
      </c>
      <c r="O166">
        <v>7688.6582336509555</v>
      </c>
      <c r="P166">
        <v>117.43324694494267</v>
      </c>
      <c r="Q166">
        <v>0.20253767364303385</v>
      </c>
      <c r="R166">
        <v>761.63312036000013</v>
      </c>
      <c r="S166">
        <v>2017.5522510914029</v>
      </c>
      <c r="T166">
        <v>264.08586598953013</v>
      </c>
      <c r="U166">
        <v>1139.244115542502</v>
      </c>
      <c r="V166">
        <v>168.41257643036315</v>
      </c>
      <c r="W166">
        <v>40.703663218714304</v>
      </c>
      <c r="X166">
        <v>110.16382013863468</v>
      </c>
      <c r="Y166">
        <v>9.4711003710503796</v>
      </c>
      <c r="Z166">
        <v>38.924376541339569</v>
      </c>
      <c r="AA166">
        <v>4.6175558734317921</v>
      </c>
      <c r="AB166">
        <v>9.1199436104268763</v>
      </c>
      <c r="AC166">
        <v>0.75360416669852714</v>
      </c>
      <c r="AD166">
        <v>3.4125130901261431</v>
      </c>
      <c r="AE166">
        <v>0.39378077547007517</v>
      </c>
      <c r="AF166" t="s">
        <v>780</v>
      </c>
      <c r="AG166">
        <v>1.6956496548423547</v>
      </c>
      <c r="AH166">
        <v>2.8880955262018611</v>
      </c>
      <c r="AI166">
        <v>0.38454591578066416</v>
      </c>
      <c r="AJ166" s="29">
        <v>21.204363019971204</v>
      </c>
      <c r="AK166" s="30">
        <v>3.116667818762771</v>
      </c>
      <c r="AL166" s="30" t="s">
        <v>783</v>
      </c>
      <c r="AM166" s="30" t="s">
        <v>784</v>
      </c>
      <c r="AN166" s="30" t="s">
        <v>785</v>
      </c>
      <c r="AO166" s="30">
        <v>5099.5252751391909</v>
      </c>
      <c r="AP166" s="30">
        <v>55.881530981015324</v>
      </c>
      <c r="AQ166" s="30" t="s">
        <v>786</v>
      </c>
      <c r="AR166" s="30">
        <v>8497.1541368928283</v>
      </c>
      <c r="AS166" s="30">
        <v>7111.1213344777834</v>
      </c>
      <c r="AT166" s="30">
        <v>0.57824718186598567</v>
      </c>
      <c r="AU166" s="30">
        <v>2.0520545145414988</v>
      </c>
      <c r="AV166" s="30">
        <v>4.9778804674514641</v>
      </c>
      <c r="AW166" s="30">
        <v>124.87313334830486</v>
      </c>
      <c r="AX166" s="30">
        <v>2.4070980522869978</v>
      </c>
      <c r="AY166" s="30">
        <v>1.7584042858549812E-2</v>
      </c>
      <c r="AZ166" s="30">
        <v>17.19970877610989</v>
      </c>
      <c r="BA166" s="30">
        <v>45.602143125661144</v>
      </c>
      <c r="BB166" s="30">
        <v>4.6349106010637726</v>
      </c>
      <c r="BC166" s="30">
        <v>20.572338840545473</v>
      </c>
      <c r="BD166" s="30">
        <v>2.9291938340842787</v>
      </c>
      <c r="BE166" s="30">
        <v>0.76755270334593129</v>
      </c>
      <c r="BF166" s="30">
        <v>2.2885015384952805</v>
      </c>
      <c r="BG166" s="30">
        <v>0.20376898638991017</v>
      </c>
      <c r="BH166" s="30">
        <v>1.0385374651877977</v>
      </c>
      <c r="BI166" s="30">
        <v>0.13243698647718516</v>
      </c>
      <c r="BJ166" s="30">
        <v>0.23998789285266628</v>
      </c>
      <c r="BK166" s="30">
        <v>2.7428489266633972E-2</v>
      </c>
      <c r="BL166" s="30">
        <v>0.15958389271451043</v>
      </c>
      <c r="BM166" s="30">
        <v>2.3340093037991661E-2</v>
      </c>
      <c r="BN166" s="30" t="s">
        <v>787</v>
      </c>
      <c r="BO166" s="30">
        <v>7.7044212694388353E-2</v>
      </c>
      <c r="BP166" s="30">
        <v>7.3999469257842551E-2</v>
      </c>
      <c r="BQ166" s="31">
        <v>1.6881306955994508E-2</v>
      </c>
      <c r="BR166">
        <v>0.87946246808977091</v>
      </c>
      <c r="BS166">
        <v>1.7926675993864525E-2</v>
      </c>
      <c r="BT166">
        <v>0.30244927590326343</v>
      </c>
      <c r="BU166">
        <v>99.43760433615526</v>
      </c>
      <c r="BV166">
        <v>164.09237156233817</v>
      </c>
      <c r="BW166">
        <v>13.259174151905489</v>
      </c>
      <c r="BX166">
        <v>115.21498935659714</v>
      </c>
      <c r="BY166">
        <v>336.04301024315981</v>
      </c>
      <c r="BZ166">
        <v>66.525443359549897</v>
      </c>
      <c r="CA166">
        <v>35.058796990835681</v>
      </c>
      <c r="CB166">
        <v>0.44884381708891757</v>
      </c>
      <c r="CC166">
        <v>0.90999845084072239</v>
      </c>
      <c r="CD166">
        <v>5.4125334020494087</v>
      </c>
      <c r="CE166">
        <v>4.6866444523069193</v>
      </c>
      <c r="CF166">
        <v>6.5019314900171153E-3</v>
      </c>
      <c r="CG166">
        <v>4.6587708718793574E-3</v>
      </c>
      <c r="CH166">
        <v>7.0905731174900396E-3</v>
      </c>
      <c r="CI166">
        <v>9.1844070210719258E-3</v>
      </c>
      <c r="CJ166">
        <v>7.6081641079985543E-3</v>
      </c>
      <c r="CK166">
        <v>4.8113573645494574E-2</v>
      </c>
      <c r="CL166">
        <v>6.7113406208796161E-2</v>
      </c>
      <c r="CM166">
        <v>1.5313187111425455E-2</v>
      </c>
      <c r="CN166">
        <v>5.8347931452172035E-2</v>
      </c>
      <c r="CO166">
        <v>6.5267360243460608E-3</v>
      </c>
      <c r="CP166">
        <v>5.2477556362603706E-2</v>
      </c>
      <c r="CQ166">
        <v>6.8534525041398873E-3</v>
      </c>
      <c r="CR166">
        <v>3.2621060932487983E-2</v>
      </c>
      <c r="CS166">
        <v>2.2797613386616139E-3</v>
      </c>
      <c r="CT166">
        <v>1.1389086283858901E-2</v>
      </c>
      <c r="CU166">
        <v>9.2542837137463939E-3</v>
      </c>
      <c r="CV166">
        <v>4.6574526500855223E-2</v>
      </c>
      <c r="CW166">
        <v>3.532770566833715E-2</v>
      </c>
      <c r="CX166">
        <v>1.2076382262672014E-2</v>
      </c>
      <c r="CY166">
        <v>1.8293043439416987E-2</v>
      </c>
    </row>
    <row r="167" spans="1:103" x14ac:dyDescent="0.25">
      <c r="A167" s="37" t="s">
        <v>782</v>
      </c>
      <c r="B167">
        <v>1021.1596595601817</v>
      </c>
      <c r="C167">
        <v>154.6540257484439</v>
      </c>
      <c r="D167" t="s">
        <v>783</v>
      </c>
      <c r="E167" t="s">
        <v>784</v>
      </c>
      <c r="F167" t="s">
        <v>785</v>
      </c>
      <c r="G167">
        <v>248642.20944632901</v>
      </c>
      <c r="H167">
        <v>265.33896127840609</v>
      </c>
      <c r="I167" t="s">
        <v>786</v>
      </c>
      <c r="J167">
        <v>393724.53637660487</v>
      </c>
      <c r="K167">
        <v>378362.87212175364</v>
      </c>
      <c r="L167">
        <v>10.322430030043705</v>
      </c>
      <c r="M167">
        <v>110.94325349896184</v>
      </c>
      <c r="N167">
        <v>102.67834035592588</v>
      </c>
      <c r="O167">
        <v>7271.3558382753381</v>
      </c>
      <c r="P167">
        <v>130.35369450127709</v>
      </c>
      <c r="Q167">
        <v>0.16159591432979584</v>
      </c>
      <c r="R167">
        <v>853.26876618070196</v>
      </c>
      <c r="S167">
        <v>2343.8621242142804</v>
      </c>
      <c r="T167">
        <v>304.9866314676006</v>
      </c>
      <c r="U167">
        <v>1395.3806937727416</v>
      </c>
      <c r="V167">
        <v>206.65419113843555</v>
      </c>
      <c r="W167">
        <v>50.805434999719289</v>
      </c>
      <c r="X167">
        <v>134.09166272283215</v>
      </c>
      <c r="Y167">
        <v>11.239789941829176</v>
      </c>
      <c r="Z167">
        <v>44.925325773948124</v>
      </c>
      <c r="AA167">
        <v>5.4018577477432039</v>
      </c>
      <c r="AB167">
        <v>9.8910058104199408</v>
      </c>
      <c r="AC167">
        <v>0.79079292940254098</v>
      </c>
      <c r="AD167">
        <v>3.9162757248196955</v>
      </c>
      <c r="AE167">
        <v>0.39096918879856363</v>
      </c>
      <c r="AF167" t="s">
        <v>787</v>
      </c>
      <c r="AG167">
        <v>1.4966223065420861</v>
      </c>
      <c r="AH167">
        <v>2.1276373882094948</v>
      </c>
      <c r="AI167">
        <v>0.13842069051718758</v>
      </c>
      <c r="AJ167" s="29">
        <v>5.1326755046082519</v>
      </c>
      <c r="AK167" s="30">
        <v>0.76709863202728978</v>
      </c>
      <c r="AL167" s="30" t="s">
        <v>790</v>
      </c>
      <c r="AM167" s="30" t="s">
        <v>791</v>
      </c>
      <c r="AN167" s="30">
        <v>17.258735931158373</v>
      </c>
      <c r="AO167" s="30">
        <v>2380.0378920706503</v>
      </c>
      <c r="AP167" s="30">
        <v>10.123588166518134</v>
      </c>
      <c r="AQ167" s="30">
        <v>35.555728046498928</v>
      </c>
      <c r="AR167" s="30">
        <v>1873.1565481414505</v>
      </c>
      <c r="AS167" s="30">
        <v>2403.8115395165132</v>
      </c>
      <c r="AT167" s="30">
        <v>0.26107846462160894</v>
      </c>
      <c r="AU167" s="30">
        <v>0.93315147266475174</v>
      </c>
      <c r="AV167" s="30">
        <v>1.6325865786841045</v>
      </c>
      <c r="AW167" s="30">
        <v>67.252031418377626</v>
      </c>
      <c r="AX167" s="30">
        <v>0.99381403857464912</v>
      </c>
      <c r="AY167" s="30">
        <v>7.4634151886783058E-3</v>
      </c>
      <c r="AZ167" s="30">
        <v>4.9850946905466653</v>
      </c>
      <c r="BA167" s="30">
        <v>12.16725308869403</v>
      </c>
      <c r="BB167" s="30">
        <v>2.5871561293585073</v>
      </c>
      <c r="BC167" s="30">
        <v>13.812624595186866</v>
      </c>
      <c r="BD167" s="30">
        <v>2.4508234611385076</v>
      </c>
      <c r="BE167" s="30">
        <v>0.52782562583069903</v>
      </c>
      <c r="BF167" s="30">
        <v>1.1915718356267317</v>
      </c>
      <c r="BG167" s="30">
        <v>9.3993010417042389E-2</v>
      </c>
      <c r="BH167" s="30">
        <v>0.41739993974083633</v>
      </c>
      <c r="BI167" s="30">
        <v>4.2096946932800694E-2</v>
      </c>
      <c r="BJ167" s="30">
        <v>0.11422553870032963</v>
      </c>
      <c r="BK167" s="30">
        <v>1.533854579436272E-2</v>
      </c>
      <c r="BL167" s="30">
        <v>7.203956137213427E-2</v>
      </c>
      <c r="BM167" s="30">
        <v>9.4483721587049849E-3</v>
      </c>
      <c r="BN167" s="30" t="s">
        <v>792</v>
      </c>
      <c r="BO167" s="30">
        <v>3.2773965117989766E-2</v>
      </c>
      <c r="BP167" s="30">
        <v>3.7646934501607304E-2</v>
      </c>
      <c r="BQ167" s="31">
        <v>1.1566867233294299E-2</v>
      </c>
      <c r="BR167">
        <v>0.17067088284120965</v>
      </c>
      <c r="BS167">
        <v>4.5444109711688403E-3</v>
      </c>
      <c r="BT167">
        <v>5.7531852977433559E-2</v>
      </c>
      <c r="BU167">
        <v>19.619932415027311</v>
      </c>
      <c r="BV167">
        <v>32.106985220409875</v>
      </c>
      <c r="BW167">
        <v>2.6053585438075406</v>
      </c>
      <c r="BX167">
        <v>22.493951680195696</v>
      </c>
      <c r="BY167">
        <v>65.789259267619883</v>
      </c>
      <c r="BZ167">
        <v>12.714609927408015</v>
      </c>
      <c r="CA167">
        <v>6.8966718746773985</v>
      </c>
      <c r="CB167">
        <v>9.1644533391049027E-2</v>
      </c>
      <c r="CC167">
        <v>0.17964162255935481</v>
      </c>
      <c r="CD167">
        <v>1.069032217408703</v>
      </c>
      <c r="CE167">
        <v>0.93700049936370788</v>
      </c>
      <c r="CF167">
        <v>4.374667451769371E-4</v>
      </c>
      <c r="CG167">
        <v>2.6846994468608999E-3</v>
      </c>
      <c r="CH167">
        <v>1.4082249388642539E-3</v>
      </c>
      <c r="CI167">
        <v>2.3850300084121289E-3</v>
      </c>
      <c r="CJ167">
        <v>1.5138867197815645E-3</v>
      </c>
      <c r="CK167">
        <v>1.2483510329871963E-2</v>
      </c>
      <c r="CL167">
        <v>1.1473330765125125E-2</v>
      </c>
      <c r="CM167">
        <v>3.5501246594214454E-3</v>
      </c>
      <c r="CN167">
        <v>1.5135398332858735E-2</v>
      </c>
      <c r="CO167">
        <v>4.3909126517495802E-4</v>
      </c>
      <c r="CP167">
        <v>8.5381326837259287E-3</v>
      </c>
      <c r="CQ167">
        <v>2.0187784843440377E-3</v>
      </c>
      <c r="CR167">
        <v>5.5740808785624913E-3</v>
      </c>
      <c r="CS167">
        <v>1.9493027163454259E-3</v>
      </c>
      <c r="CT167">
        <v>9.7428487180233354E-3</v>
      </c>
      <c r="CU167">
        <v>1.4439837282778875E-3</v>
      </c>
      <c r="CV167">
        <v>8.2839865596026283E-3</v>
      </c>
      <c r="CW167">
        <v>6.5421272466378924E-3</v>
      </c>
      <c r="CX167">
        <v>3.1299550304855401E-3</v>
      </c>
      <c r="CY167">
        <v>3.0952099761164123E-3</v>
      </c>
    </row>
    <row r="168" spans="1:103" x14ac:dyDescent="0.25">
      <c r="A168" s="37" t="s">
        <v>789</v>
      </c>
      <c r="B168">
        <v>922.09542088584351</v>
      </c>
      <c r="C168">
        <v>79.646742778036838</v>
      </c>
      <c r="D168" t="s">
        <v>790</v>
      </c>
      <c r="E168" t="s">
        <v>791</v>
      </c>
      <c r="F168">
        <v>240.86618548186257</v>
      </c>
      <c r="G168">
        <v>224282.11106141694</v>
      </c>
      <c r="H168">
        <v>105.95344568066172</v>
      </c>
      <c r="I168">
        <v>258.19429173737626</v>
      </c>
      <c r="J168">
        <v>397298.00285306707</v>
      </c>
      <c r="K168">
        <v>398963.64223127899</v>
      </c>
      <c r="L168">
        <v>10.336428020603337</v>
      </c>
      <c r="M168">
        <v>68.151160783413033</v>
      </c>
      <c r="N168">
        <v>73.636454788729665</v>
      </c>
      <c r="O168">
        <v>6967.5761436020157</v>
      </c>
      <c r="P168">
        <v>119.16628533837255</v>
      </c>
      <c r="Q168">
        <v>0.13155095138936207</v>
      </c>
      <c r="R168">
        <v>765.70725548190217</v>
      </c>
      <c r="S168">
        <v>2244.2040749735938</v>
      </c>
      <c r="T168">
        <v>305.64500630321498</v>
      </c>
      <c r="U168">
        <v>1311.865247738489</v>
      </c>
      <c r="V168">
        <v>187.4917368767924</v>
      </c>
      <c r="W168">
        <v>44.172585229230933</v>
      </c>
      <c r="X168">
        <v>113.96649617863335</v>
      </c>
      <c r="Y168">
        <v>10.039485946319394</v>
      </c>
      <c r="Z168">
        <v>42.788973211294106</v>
      </c>
      <c r="AA168">
        <v>5.2300322630978844</v>
      </c>
      <c r="AB168">
        <v>10.621243321776889</v>
      </c>
      <c r="AC168">
        <v>0.86249660715318932</v>
      </c>
      <c r="AD168">
        <v>3.9387984327204961</v>
      </c>
      <c r="AE168">
        <v>0.38300587115675105</v>
      </c>
      <c r="AF168" t="s">
        <v>792</v>
      </c>
      <c r="AG168">
        <v>1.3814174064121967</v>
      </c>
      <c r="AH168">
        <v>2.3257073136186723</v>
      </c>
      <c r="AI168">
        <v>0.39576434728297588</v>
      </c>
      <c r="AJ168" s="29">
        <v>15.247015887961789</v>
      </c>
      <c r="AK168" s="30">
        <v>1.897888553373976</v>
      </c>
      <c r="AL168" s="30" t="s">
        <v>795</v>
      </c>
      <c r="AM168" s="30" t="s">
        <v>796</v>
      </c>
      <c r="AN168" s="30">
        <v>33.261758584014984</v>
      </c>
      <c r="AO168" s="30">
        <v>2107.5372438743279</v>
      </c>
      <c r="AP168" s="30">
        <v>22.3357672850222</v>
      </c>
      <c r="AQ168" s="30">
        <v>73.963487835060562</v>
      </c>
      <c r="AR168" s="30">
        <v>5863.0117757264943</v>
      </c>
      <c r="AS168" s="30">
        <v>6204.5733807576753</v>
      </c>
      <c r="AT168" s="30">
        <v>0.34277369554047382</v>
      </c>
      <c r="AU168" s="30">
        <v>1.4190638299174954</v>
      </c>
      <c r="AV168" s="30">
        <v>2.6285573102781661</v>
      </c>
      <c r="AW168" s="30">
        <v>85.017637065041981</v>
      </c>
      <c r="AX168" s="30">
        <v>1.2202535343662275</v>
      </c>
      <c r="AY168" s="30">
        <v>4.7477690170829468E-3</v>
      </c>
      <c r="AZ168" s="30">
        <v>10.919537960584078</v>
      </c>
      <c r="BA168" s="30">
        <v>34.202778930940596</v>
      </c>
      <c r="BB168" s="30">
        <v>4.6488931561456877</v>
      </c>
      <c r="BC168" s="30">
        <v>18.611363431288012</v>
      </c>
      <c r="BD168" s="30">
        <v>2.4964551454327335</v>
      </c>
      <c r="BE168" s="30">
        <v>0.56797648196953332</v>
      </c>
      <c r="BF168" s="30">
        <v>1.4563634970955186</v>
      </c>
      <c r="BG168" s="30">
        <v>0.12278436371682094</v>
      </c>
      <c r="BH168" s="30">
        <v>0.59494017149296707</v>
      </c>
      <c r="BI168" s="30">
        <v>8.8284898267798881E-2</v>
      </c>
      <c r="BJ168" s="30">
        <v>0.19971019802673975</v>
      </c>
      <c r="BK168" s="30">
        <v>2.0785656141117565E-2</v>
      </c>
      <c r="BL168" s="30">
        <v>8.2686409224924359E-2</v>
      </c>
      <c r="BM168" s="30">
        <v>1.3008277644554537E-2</v>
      </c>
      <c r="BN168" s="30">
        <v>7.6630351541787829E-3</v>
      </c>
      <c r="BO168" s="30">
        <v>3.9478612360056439E-2</v>
      </c>
      <c r="BP168" s="30">
        <v>3.0256374313164518E-2</v>
      </c>
      <c r="BQ168" s="31">
        <v>8.9154414700766422E-3</v>
      </c>
      <c r="BR168">
        <v>0.39516331748949401</v>
      </c>
      <c r="BS168">
        <v>1.9460468191471854E-2</v>
      </c>
      <c r="BT168">
        <v>0.12770153455526592</v>
      </c>
      <c r="BU168">
        <v>44.307195531353457</v>
      </c>
      <c r="BV168">
        <v>72.014832242708678</v>
      </c>
      <c r="BW168">
        <v>5.9869962540153914</v>
      </c>
      <c r="BX168">
        <v>50.376009068619304</v>
      </c>
      <c r="BY168">
        <v>146.53124979160998</v>
      </c>
      <c r="BZ168">
        <v>29.614385047336068</v>
      </c>
      <c r="CA168">
        <v>15.492586555520431</v>
      </c>
      <c r="CB168">
        <v>0.28538319449120836</v>
      </c>
      <c r="CC168">
        <v>0.40275216180598222</v>
      </c>
      <c r="CD168">
        <v>2.4050298802306647</v>
      </c>
      <c r="CE168">
        <v>2.1061886955815332</v>
      </c>
      <c r="CF168">
        <v>3.6919704074598269E-3</v>
      </c>
      <c r="CG168">
        <v>7.6773818624078548E-3</v>
      </c>
      <c r="CH168">
        <v>8.598527121216051E-3</v>
      </c>
      <c r="CI168">
        <v>1.1008532459508952E-3</v>
      </c>
      <c r="CJ168">
        <v>7.2569980873724658E-3</v>
      </c>
      <c r="CK168">
        <v>2.5036729145529894E-2</v>
      </c>
      <c r="CL168">
        <v>2.5766647156964927E-2</v>
      </c>
      <c r="CM168">
        <v>9.7566304131832312E-3</v>
      </c>
      <c r="CN168">
        <v>3.3967088174377311E-2</v>
      </c>
      <c r="CO168">
        <v>2.9109276343281358E-3</v>
      </c>
      <c r="CP168">
        <v>1.916197100819839E-2</v>
      </c>
      <c r="CQ168">
        <v>1.042281417314725E-3</v>
      </c>
      <c r="CR168">
        <v>1.2515243770097072E-2</v>
      </c>
      <c r="CS168">
        <v>4.8952558048003057E-3</v>
      </c>
      <c r="CT168">
        <v>2.1868124009136628E-2</v>
      </c>
      <c r="CU168">
        <v>3.2434180694568388E-3</v>
      </c>
      <c r="CV168">
        <v>1.2539897559367132E-2</v>
      </c>
      <c r="CW168">
        <v>1.1998054242230716E-2</v>
      </c>
      <c r="CX168">
        <v>7.6797288888591567E-3</v>
      </c>
      <c r="CY168">
        <v>6.9479024097156786E-3</v>
      </c>
    </row>
    <row r="169" spans="1:103" x14ac:dyDescent="0.25">
      <c r="A169" s="37" t="s">
        <v>794</v>
      </c>
      <c r="B169">
        <v>828.93985656347365</v>
      </c>
      <c r="C169">
        <v>59.960528307643457</v>
      </c>
      <c r="D169" t="s">
        <v>795</v>
      </c>
      <c r="E169" t="s">
        <v>796</v>
      </c>
      <c r="F169">
        <v>281.52082024038236</v>
      </c>
      <c r="G169">
        <v>214207.50226316645</v>
      </c>
      <c r="H169">
        <v>190.43766053368847</v>
      </c>
      <c r="I169">
        <v>521.84671964893471</v>
      </c>
      <c r="J169">
        <v>397726.81883024256</v>
      </c>
      <c r="K169">
        <v>375720.6179569076</v>
      </c>
      <c r="L169">
        <v>8.6633565859809991</v>
      </c>
      <c r="M169">
        <v>63.856522302384455</v>
      </c>
      <c r="N169">
        <v>55.590255172353707</v>
      </c>
      <c r="O169">
        <v>6545.0685491561489</v>
      </c>
      <c r="P169">
        <v>117.50663724790496</v>
      </c>
      <c r="Q169">
        <v>1.1887338022281807E-2</v>
      </c>
      <c r="R169">
        <v>731.49693724426402</v>
      </c>
      <c r="S169">
        <v>2095.8965958842568</v>
      </c>
      <c r="T169">
        <v>271.11335047198793</v>
      </c>
      <c r="U169">
        <v>1189.78924511743</v>
      </c>
      <c r="V169">
        <v>172.14815019056977</v>
      </c>
      <c r="W169">
        <v>41.302818551289356</v>
      </c>
      <c r="X169">
        <v>113.41628219358269</v>
      </c>
      <c r="Y169">
        <v>9.9664346071804584</v>
      </c>
      <c r="Z169">
        <v>42.975794694414574</v>
      </c>
      <c r="AA169">
        <v>5.1010003313687653</v>
      </c>
      <c r="AB169">
        <v>9.6546081641401233</v>
      </c>
      <c r="AC169">
        <v>0.7569121563270077</v>
      </c>
      <c r="AD169">
        <v>3.3294883602114891</v>
      </c>
      <c r="AE169">
        <v>0.3448206602859083</v>
      </c>
      <c r="AF169">
        <v>1.866996424052136E-2</v>
      </c>
      <c r="AG169">
        <v>1.211522485859214</v>
      </c>
      <c r="AH169">
        <v>1.2229889007963486</v>
      </c>
      <c r="AI169">
        <v>8.5548116307355357E-2</v>
      </c>
      <c r="AJ169" s="29">
        <v>8.0921039869874534</v>
      </c>
      <c r="AK169" s="30">
        <v>2.7316612655595933</v>
      </c>
      <c r="AL169" s="30">
        <v>0.24992145036044588</v>
      </c>
      <c r="AM169" s="30" t="s">
        <v>799</v>
      </c>
      <c r="AN169" s="30">
        <v>18.889447144624782</v>
      </c>
      <c r="AO169" s="30">
        <v>1889.3916389690189</v>
      </c>
      <c r="AP169" s="30">
        <v>12.922845241703968</v>
      </c>
      <c r="AQ169" s="30">
        <v>36.997266666379659</v>
      </c>
      <c r="AR169" s="30">
        <v>4077.3006104792839</v>
      </c>
      <c r="AS169" s="30">
        <v>4624.4147626352787</v>
      </c>
      <c r="AT169" s="30">
        <v>0.25074774639444863</v>
      </c>
      <c r="AU169" s="30">
        <v>0.97257384990884888</v>
      </c>
      <c r="AV169" s="30">
        <v>3.0759176029079733</v>
      </c>
      <c r="AW169" s="30">
        <v>75.762964122174708</v>
      </c>
      <c r="AX169" s="30">
        <v>0.69234934015400451</v>
      </c>
      <c r="AY169" s="30">
        <v>1.9811998125593918E-2</v>
      </c>
      <c r="AZ169" s="30">
        <v>5.0318117424153925</v>
      </c>
      <c r="BA169" s="30">
        <v>16.863110552436503</v>
      </c>
      <c r="BB169" s="30">
        <v>2.5296679062947445</v>
      </c>
      <c r="BC169" s="30">
        <v>9.3091009927795145</v>
      </c>
      <c r="BD169" s="30">
        <v>1.3839798884572607</v>
      </c>
      <c r="BE169" s="30">
        <v>0.33142393169407414</v>
      </c>
      <c r="BF169" s="30">
        <v>0.8975196962938764</v>
      </c>
      <c r="BG169" s="30">
        <v>5.2964819932637262E-2</v>
      </c>
      <c r="BH169" s="30">
        <v>0.27204535120090634</v>
      </c>
      <c r="BI169" s="30">
        <v>4.6504295721000156E-2</v>
      </c>
      <c r="BJ169" s="30">
        <v>0.1146466398472005</v>
      </c>
      <c r="BK169" s="30">
        <v>1.3118786090184005E-2</v>
      </c>
      <c r="BL169" s="30">
        <v>5.2719992243720454E-2</v>
      </c>
      <c r="BM169" s="30">
        <v>8.8307732140466746E-3</v>
      </c>
      <c r="BN169" s="30" t="s">
        <v>800</v>
      </c>
      <c r="BO169" s="30">
        <v>2.8611630745825015E-2</v>
      </c>
      <c r="BP169" s="30">
        <v>2.7800100841200982E-2</v>
      </c>
      <c r="BQ169" s="31">
        <v>1.414518680258418E-2</v>
      </c>
      <c r="BR169">
        <v>0.19854655544710045</v>
      </c>
      <c r="BS169">
        <v>9.8753029072179335E-3</v>
      </c>
      <c r="BT169">
        <v>6.6281050423314058E-2</v>
      </c>
      <c r="BU169">
        <v>22.359398842398047</v>
      </c>
      <c r="BV169">
        <v>36.484416584525825</v>
      </c>
      <c r="BW169">
        <v>3.015255313087116</v>
      </c>
      <c r="BX169">
        <v>25.66916900894406</v>
      </c>
      <c r="BY169">
        <v>73.581308761470552</v>
      </c>
      <c r="BZ169">
        <v>14.468422335275029</v>
      </c>
      <c r="CA169">
        <v>7.7799268887773643</v>
      </c>
      <c r="CB169">
        <v>0.12467652681289747</v>
      </c>
      <c r="CC169">
        <v>0.2042235649077693</v>
      </c>
      <c r="CD169">
        <v>1.2122582364310892</v>
      </c>
      <c r="CE169">
        <v>1.0571334085176385</v>
      </c>
      <c r="CF169">
        <v>1.4692154989681104E-3</v>
      </c>
      <c r="CG169">
        <v>1.0408515908111474E-3</v>
      </c>
      <c r="CH169">
        <v>5.4640209990065717E-4</v>
      </c>
      <c r="CI169">
        <v>2.0835122232966108E-3</v>
      </c>
      <c r="CJ169">
        <v>4.6118262764504567E-4</v>
      </c>
      <c r="CK169">
        <v>8.5578948859754544E-3</v>
      </c>
      <c r="CL169">
        <v>1.7018101476919182E-2</v>
      </c>
      <c r="CM169">
        <v>2.7248362665034569E-3</v>
      </c>
      <c r="CN169">
        <v>2.0285469157011019E-2</v>
      </c>
      <c r="CO169">
        <v>1.4745041666547635E-3</v>
      </c>
      <c r="CP169">
        <v>1.1882418932880324E-2</v>
      </c>
      <c r="CQ169">
        <v>1.5481342318673554E-3</v>
      </c>
      <c r="CR169">
        <v>6.3402378624782688E-3</v>
      </c>
      <c r="CS169">
        <v>2.2155195872574454E-3</v>
      </c>
      <c r="CT169">
        <v>2.5464096607553939E-3</v>
      </c>
      <c r="CU169">
        <v>2.4350168075872865E-3</v>
      </c>
      <c r="CV169">
        <v>8.084699312537141E-3</v>
      </c>
      <c r="CW169">
        <v>4.1028600106181859E-3</v>
      </c>
      <c r="CX169">
        <v>2.143105648832713E-3</v>
      </c>
      <c r="CY169">
        <v>2.7019809074011582E-3</v>
      </c>
    </row>
    <row r="170" spans="1:103" x14ac:dyDescent="0.25">
      <c r="A170" s="35" t="s">
        <v>798</v>
      </c>
      <c r="B170" s="35">
        <v>783.16881502373167</v>
      </c>
      <c r="C170" s="35">
        <v>219.03407060865655</v>
      </c>
      <c r="D170" s="36">
        <v>3.7428961712022493</v>
      </c>
      <c r="E170" s="35" t="s">
        <v>799</v>
      </c>
      <c r="F170" s="35">
        <v>234.74777951138685</v>
      </c>
      <c r="G170" s="35">
        <v>220934.1514157216</v>
      </c>
      <c r="H170" s="35">
        <v>93.449333519660712</v>
      </c>
      <c r="I170" s="35">
        <v>335.30526177055486</v>
      </c>
      <c r="J170" s="35">
        <v>396083.02425106993</v>
      </c>
      <c r="K170" s="35">
        <v>382287.78125307488</v>
      </c>
      <c r="L170" s="35">
        <v>9.4080513418955221</v>
      </c>
      <c r="M170" s="35">
        <v>96.242872540969785</v>
      </c>
      <c r="N170" s="35">
        <v>236.53779740392267</v>
      </c>
      <c r="O170" s="35">
        <v>6557.7298632264992</v>
      </c>
      <c r="P170" s="35">
        <v>82.100736422707328</v>
      </c>
      <c r="Q170" s="35">
        <v>0.88575160671783348</v>
      </c>
      <c r="R170" s="35">
        <v>545.05894907807408</v>
      </c>
      <c r="S170" s="35">
        <v>1556.6505504047873</v>
      </c>
      <c r="T170" s="35">
        <v>198.0041861456273</v>
      </c>
      <c r="U170" s="35">
        <v>863.3805393800227</v>
      </c>
      <c r="V170" s="35">
        <v>126.3816463590902</v>
      </c>
      <c r="W170" s="35">
        <v>29.673059013165172</v>
      </c>
      <c r="X170" s="35">
        <v>78.579844191518433</v>
      </c>
      <c r="Y170" s="35">
        <v>6.8420539652704511</v>
      </c>
      <c r="Z170" s="35">
        <v>29.120291296232079</v>
      </c>
      <c r="AA170" s="35">
        <v>3.5874432022271519</v>
      </c>
      <c r="AB170" s="35">
        <v>6.9502505176797547</v>
      </c>
      <c r="AC170" s="35">
        <v>0.57192389468294147</v>
      </c>
      <c r="AD170" s="35">
        <v>2.6058579903538579</v>
      </c>
      <c r="AE170" s="35">
        <v>0.25763399980706941</v>
      </c>
      <c r="AF170" s="35" t="s">
        <v>800</v>
      </c>
      <c r="AG170" s="35">
        <v>1.1555954669381518</v>
      </c>
      <c r="AH170" s="35">
        <v>2.2159162738284324</v>
      </c>
      <c r="AI170" s="35">
        <v>0.54703362213618612</v>
      </c>
      <c r="AJ170" s="29">
        <v>17.37139499587656</v>
      </c>
      <c r="AK170" s="30">
        <v>7897.5975591481019</v>
      </c>
      <c r="AL170" s="30">
        <v>2711.8005076812533</v>
      </c>
      <c r="AM170" s="30">
        <v>11420.947451955677</v>
      </c>
      <c r="AN170" s="30">
        <v>12293.041591505435</v>
      </c>
      <c r="AO170" s="30">
        <v>2308.970954285599</v>
      </c>
      <c r="AP170" s="30">
        <v>109.7474182492799</v>
      </c>
      <c r="AQ170" s="30" t="s">
        <v>983</v>
      </c>
      <c r="AR170" s="30">
        <v>5349.6426426571461</v>
      </c>
      <c r="AS170" s="30">
        <v>5120.5678370034721</v>
      </c>
      <c r="AT170" s="30">
        <v>33.251943569875195</v>
      </c>
      <c r="AU170" s="30">
        <v>10.054620383760778</v>
      </c>
      <c r="AV170" s="30">
        <v>3377.6215777341531</v>
      </c>
      <c r="AW170" s="30">
        <v>81.6857327310492</v>
      </c>
      <c r="AX170" s="30">
        <v>1.9335990256275961</v>
      </c>
      <c r="AY170" s="30">
        <v>0.41107099209488496</v>
      </c>
      <c r="AZ170" s="30">
        <v>13.522529236594306</v>
      </c>
      <c r="BA170" s="30">
        <v>37.079858649578739</v>
      </c>
      <c r="BB170" s="30">
        <v>5.1961629242542928</v>
      </c>
      <c r="BC170" s="30">
        <v>22.65360657284425</v>
      </c>
      <c r="BD170" s="30">
        <v>3.7850464381656361</v>
      </c>
      <c r="BE170" s="30">
        <v>0.76493266559010509</v>
      </c>
      <c r="BF170" s="30">
        <v>2.0872785730687129</v>
      </c>
      <c r="BG170" s="30">
        <v>0.21849361134286452</v>
      </c>
      <c r="BH170" s="30">
        <v>0.91777923114938109</v>
      </c>
      <c r="BI170" s="30">
        <v>0.12703143772339356</v>
      </c>
      <c r="BJ170" s="30">
        <v>0.32017865942507218</v>
      </c>
      <c r="BK170" s="30">
        <v>4.9669457447844477E-2</v>
      </c>
      <c r="BL170" s="30">
        <v>0.21737929449399016</v>
      </c>
      <c r="BM170" s="30">
        <v>3.3529478268937069E-2</v>
      </c>
      <c r="BN170" s="30">
        <v>9.4633661907528033E-2</v>
      </c>
      <c r="BO170" s="30">
        <v>9.5659479013465193E-2</v>
      </c>
      <c r="BP170" s="30">
        <v>0.10888871159965974</v>
      </c>
      <c r="BQ170" s="31">
        <v>2.4173558232104993E-2</v>
      </c>
      <c r="BR170">
        <v>1.8571040009198292</v>
      </c>
      <c r="BS170">
        <v>6.2774174201905605E-2</v>
      </c>
      <c r="BT170">
        <v>0.6257386755802018</v>
      </c>
      <c r="BU170">
        <v>208.91890546190186</v>
      </c>
      <c r="BV170">
        <v>340.71092954525795</v>
      </c>
      <c r="BW170">
        <v>28.089975481799947</v>
      </c>
      <c r="BX170">
        <v>238.72494025235878</v>
      </c>
      <c r="BY170">
        <v>683.02151172513538</v>
      </c>
      <c r="BZ170">
        <v>139.1448631359419</v>
      </c>
      <c r="CA170">
        <v>72.939417844254791</v>
      </c>
      <c r="CB170">
        <v>1.3828338498549191</v>
      </c>
      <c r="CC170">
        <v>1.9076172641233644</v>
      </c>
      <c r="CD170">
        <v>11.298224639177938</v>
      </c>
      <c r="CE170">
        <v>10.005657107156463</v>
      </c>
      <c r="CF170">
        <v>4.6792631004536189E-3</v>
      </c>
      <c r="CG170">
        <v>2.8371051241307912E-2</v>
      </c>
      <c r="CH170">
        <v>5.1082034663169811E-3</v>
      </c>
      <c r="CI170">
        <v>5.2165613720344785E-3</v>
      </c>
      <c r="CJ170">
        <v>1.862775292326482E-2</v>
      </c>
      <c r="CK170">
        <v>2.7263035920447105E-2</v>
      </c>
      <c r="CL170">
        <v>0.12125177718615585</v>
      </c>
      <c r="CM170">
        <v>2.532342328309262E-2</v>
      </c>
      <c r="CN170">
        <v>0.1427441167061301</v>
      </c>
      <c r="CO170">
        <v>4.6958116901812804E-3</v>
      </c>
      <c r="CP170">
        <v>0.11874698435591648</v>
      </c>
      <c r="CQ170">
        <v>1.8295330115397444E-2</v>
      </c>
      <c r="CR170">
        <v>4.6265318103490799E-2</v>
      </c>
      <c r="CS170">
        <v>1.387846736961062E-2</v>
      </c>
      <c r="CT170">
        <v>8.832177541792556E-2</v>
      </c>
      <c r="CU170">
        <v>1.9403652193728881E-2</v>
      </c>
      <c r="CV170">
        <v>5.8979772080092967E-2</v>
      </c>
      <c r="CW170">
        <v>6.9125103132052224E-2</v>
      </c>
      <c r="CX170">
        <v>2.9475602814995106E-2</v>
      </c>
      <c r="CY170">
        <v>3.8514725947268874E-2</v>
      </c>
    </row>
    <row r="171" spans="1:103" x14ac:dyDescent="0.25">
      <c r="A171" s="35" t="s">
        <v>802</v>
      </c>
      <c r="B171" s="35">
        <v>1909.6248919221391</v>
      </c>
      <c r="C171" s="35">
        <v>299305.86706137651</v>
      </c>
      <c r="D171" s="36">
        <v>109572.62877884318</v>
      </c>
      <c r="E171" s="36">
        <v>411749.44651553291</v>
      </c>
      <c r="F171" s="36">
        <v>426219.22620101704</v>
      </c>
      <c r="G171" s="36">
        <v>190581.64781778146</v>
      </c>
      <c r="H171" s="35">
        <v>309.06098457755081</v>
      </c>
      <c r="I171" s="35" t="s">
        <v>983</v>
      </c>
      <c r="J171" s="35">
        <v>391223.10984308133</v>
      </c>
      <c r="K171" s="35">
        <v>381894.73056962196</v>
      </c>
      <c r="L171" s="35">
        <v>1256.0605398295334</v>
      </c>
      <c r="M171" s="35">
        <v>470.32192738475476</v>
      </c>
      <c r="N171" s="35">
        <v>123791.60898139013</v>
      </c>
      <c r="O171" s="35">
        <v>6762.1806792736061</v>
      </c>
      <c r="P171" s="35">
        <v>128.149975512221</v>
      </c>
      <c r="Q171" s="35">
        <v>20.457381097357068</v>
      </c>
      <c r="R171" s="35">
        <v>780.19443764326491</v>
      </c>
      <c r="S171" s="35">
        <v>2275.2648530825304</v>
      </c>
      <c r="T171" s="35">
        <v>306.70063816060338</v>
      </c>
      <c r="U171" s="35">
        <v>1354.7068964341911</v>
      </c>
      <c r="V171" s="35">
        <v>202.81182224160597</v>
      </c>
      <c r="W171" s="35">
        <v>49.522830642526266</v>
      </c>
      <c r="X171" s="35">
        <v>126.14313325670757</v>
      </c>
      <c r="Y171" s="35">
        <v>11.15484296872331</v>
      </c>
      <c r="Z171" s="35">
        <v>46.024787761044344</v>
      </c>
      <c r="AA171" s="35">
        <v>5.5013792668736583</v>
      </c>
      <c r="AB171" s="35">
        <v>11.307453482993555</v>
      </c>
      <c r="AC171" s="35">
        <v>0.88285851008232352</v>
      </c>
      <c r="AD171" s="35">
        <v>4.1075295071348839</v>
      </c>
      <c r="AE171" s="35">
        <v>0.4315965401449619</v>
      </c>
      <c r="AF171" s="35">
        <v>0.77480458405717123</v>
      </c>
      <c r="AG171" s="35">
        <v>1.6754057073862445</v>
      </c>
      <c r="AH171" s="35">
        <v>3.3121769219327746</v>
      </c>
      <c r="AI171" s="35">
        <v>8.2502062025622491E-2</v>
      </c>
      <c r="AJ171" s="29">
        <v>9.5367232778314293</v>
      </c>
      <c r="AK171" s="30">
        <v>1.7057300415399832</v>
      </c>
      <c r="AL171" s="30" t="s">
        <v>805</v>
      </c>
      <c r="AM171" s="30">
        <v>52.284086556812063</v>
      </c>
      <c r="AN171" s="30">
        <v>17.531414191700634</v>
      </c>
      <c r="AO171" s="30">
        <v>2661.2323666996813</v>
      </c>
      <c r="AP171" s="30">
        <v>11.28435935285445</v>
      </c>
      <c r="AQ171" s="30">
        <v>34.74575735148094</v>
      </c>
      <c r="AR171" s="30">
        <v>2832.2942436650219</v>
      </c>
      <c r="AS171" s="30">
        <v>3459.8171964768367</v>
      </c>
      <c r="AT171" s="30">
        <v>0.28543046781320164</v>
      </c>
      <c r="AU171" s="30">
        <v>1.3108718655409313</v>
      </c>
      <c r="AV171" s="30">
        <v>4.6462061849821152</v>
      </c>
      <c r="AW171" s="30">
        <v>88.697880495488462</v>
      </c>
      <c r="AX171" s="30">
        <v>1.2310358134827433</v>
      </c>
      <c r="AY171" s="30">
        <v>1.9331571769286276E-2</v>
      </c>
      <c r="AZ171" s="30">
        <v>6.6310750349729286</v>
      </c>
      <c r="BA171" s="30">
        <v>16.275457003835882</v>
      </c>
      <c r="BB171" s="30">
        <v>3.1848854957165833</v>
      </c>
      <c r="BC171" s="30">
        <v>17.687504836901802</v>
      </c>
      <c r="BD171" s="30">
        <v>3.1429726816591295</v>
      </c>
      <c r="BE171" s="30">
        <v>0.66005389708114837</v>
      </c>
      <c r="BF171" s="30">
        <v>1.3137068346760812</v>
      </c>
      <c r="BG171" s="30">
        <v>9.868105562850675E-2</v>
      </c>
      <c r="BH171" s="30">
        <v>0.49388616438593558</v>
      </c>
      <c r="BI171" s="30">
        <v>5.0127941384318392E-2</v>
      </c>
      <c r="BJ171" s="30">
        <v>0.13264146090383436</v>
      </c>
      <c r="BK171" s="30">
        <v>1.6653657186750635E-2</v>
      </c>
      <c r="BL171" s="30">
        <v>9.3901021975785481E-2</v>
      </c>
      <c r="BM171" s="30">
        <v>1.0877140230977784E-2</v>
      </c>
      <c r="BN171" s="30">
        <v>3.6941932648635704E-3</v>
      </c>
      <c r="BO171" s="30">
        <v>3.4990955128882069E-2</v>
      </c>
      <c r="BP171" s="30">
        <v>5.1816775593855932E-2</v>
      </c>
      <c r="BQ171" s="31">
        <v>1.7883269678250963E-2</v>
      </c>
      <c r="BR171">
        <v>0.18468616920881303</v>
      </c>
      <c r="BS171">
        <v>6.76673348596537E-3</v>
      </c>
      <c r="BT171">
        <v>6.1588650589989996E-2</v>
      </c>
      <c r="BU171">
        <v>20.788908039899251</v>
      </c>
      <c r="BV171">
        <v>33.798395880476612</v>
      </c>
      <c r="BW171">
        <v>2.792512659258791</v>
      </c>
      <c r="BX171">
        <v>23.445316153200086</v>
      </c>
      <c r="BY171">
        <v>67.472850326759541</v>
      </c>
      <c r="BZ171">
        <v>13.34360231942005</v>
      </c>
      <c r="CA171">
        <v>7.4098411122648917</v>
      </c>
      <c r="CB171">
        <v>0.12026909347871383</v>
      </c>
      <c r="CC171">
        <v>0.18907443720996908</v>
      </c>
      <c r="CD171">
        <v>1.129512978732256</v>
      </c>
      <c r="CE171">
        <v>1.0002221303381085</v>
      </c>
      <c r="CF171">
        <v>1.9004603320097104E-3</v>
      </c>
      <c r="CG171">
        <v>4.5487175268789076E-3</v>
      </c>
      <c r="CH171">
        <v>3.1020795392250346E-3</v>
      </c>
      <c r="CI171">
        <v>6.8798557566619929E-4</v>
      </c>
      <c r="CJ171">
        <v>1.7520608857243083E-3</v>
      </c>
      <c r="CK171">
        <v>8.8851568877721856E-3</v>
      </c>
      <c r="CL171">
        <v>1.0648681607462122E-2</v>
      </c>
      <c r="CM171">
        <v>5.2733178781521556E-3</v>
      </c>
      <c r="CN171">
        <v>1.3422113935554965E-2</v>
      </c>
      <c r="CO171">
        <v>1.9069901148228024E-3</v>
      </c>
      <c r="CP171">
        <v>1.0835674127788457E-2</v>
      </c>
      <c r="CQ171">
        <v>2.9923296466909783E-3</v>
      </c>
      <c r="CR171">
        <v>6.4415847594489414E-3</v>
      </c>
      <c r="CS171">
        <v>6.2640887300875346E-4</v>
      </c>
      <c r="CT171">
        <v>3.1349527544288431E-3</v>
      </c>
      <c r="CU171">
        <v>1.7023200400090698E-3</v>
      </c>
      <c r="CV171">
        <v>2.6620752381685373E-3</v>
      </c>
      <c r="CW171">
        <v>4.2645106244328518E-3</v>
      </c>
      <c r="CX171">
        <v>2.769244969033855E-3</v>
      </c>
      <c r="CY171">
        <v>3.1656318087696254E-3</v>
      </c>
    </row>
    <row r="172" spans="1:103" x14ac:dyDescent="0.25">
      <c r="A172" s="37" t="s">
        <v>804</v>
      </c>
      <c r="B172">
        <v>1078.2026044044269</v>
      </c>
      <c r="C172">
        <v>165.1837625156268</v>
      </c>
      <c r="D172" t="s">
        <v>805</v>
      </c>
      <c r="E172">
        <v>118.54484534463715</v>
      </c>
      <c r="F172">
        <v>276.56205003378221</v>
      </c>
      <c r="G172">
        <v>216518.37057854986</v>
      </c>
      <c r="H172">
        <v>111.57124879284395</v>
      </c>
      <c r="I172">
        <v>445.55123136751695</v>
      </c>
      <c r="J172">
        <v>393152.78174037091</v>
      </c>
      <c r="K172">
        <v>385422.07606504718</v>
      </c>
      <c r="L172">
        <v>9.3084810072886768</v>
      </c>
      <c r="M172">
        <v>85.662945742402286</v>
      </c>
      <c r="N172">
        <v>183.30654440401909</v>
      </c>
      <c r="O172">
        <v>7014.7890618851407</v>
      </c>
      <c r="P172">
        <v>105.63797478951822</v>
      </c>
      <c r="Q172">
        <v>0.53998493726666519</v>
      </c>
      <c r="R172">
        <v>741.09907201717942</v>
      </c>
      <c r="S172">
        <v>2085.3166607358316</v>
      </c>
      <c r="T172">
        <v>274.61476392507763</v>
      </c>
      <c r="U172">
        <v>1175.5822760860776</v>
      </c>
      <c r="V172">
        <v>166.3742389373167</v>
      </c>
      <c r="W172">
        <v>39.419466850023873</v>
      </c>
      <c r="X172">
        <v>100.91779716812364</v>
      </c>
      <c r="Y172">
        <v>8.7202898822417527</v>
      </c>
      <c r="Z172">
        <v>38.44842750613207</v>
      </c>
      <c r="AA172">
        <v>4.7218258569597706</v>
      </c>
      <c r="AB172">
        <v>9.265994666893782</v>
      </c>
      <c r="AC172">
        <v>0.75758926952542016</v>
      </c>
      <c r="AD172">
        <v>3.452427221932497</v>
      </c>
      <c r="AE172">
        <v>0.32724051120421932</v>
      </c>
      <c r="AF172">
        <v>8.8408402743604571E-3</v>
      </c>
      <c r="AG172">
        <v>1.5444969829006037</v>
      </c>
      <c r="AH172">
        <v>3.2464068537217012</v>
      </c>
      <c r="AI172">
        <v>0.85544412346089471</v>
      </c>
      <c r="AJ172" s="29">
        <v>12.221555100578732</v>
      </c>
      <c r="AK172" s="30">
        <v>2.2254461939739962</v>
      </c>
      <c r="AL172" s="30" t="s">
        <v>808</v>
      </c>
      <c r="AM172" s="30" t="s">
        <v>809</v>
      </c>
      <c r="AN172" s="30">
        <v>31.310327871308868</v>
      </c>
      <c r="AO172" s="30">
        <v>2437.8644542441939</v>
      </c>
      <c r="AP172" s="30">
        <v>21.841338005884968</v>
      </c>
      <c r="AQ172" s="30">
        <v>71.673110020880529</v>
      </c>
      <c r="AR172" s="30">
        <v>4290.9806475436426</v>
      </c>
      <c r="AS172" s="30">
        <v>4809.9826817214644</v>
      </c>
      <c r="AT172" s="30">
        <v>0.42504322173807885</v>
      </c>
      <c r="AU172" s="30">
        <v>1.5736687074528355</v>
      </c>
      <c r="AV172" s="30">
        <v>3.1490163656278587</v>
      </c>
      <c r="AW172" s="30">
        <v>85.13465137204598</v>
      </c>
      <c r="AX172" s="30">
        <v>1.377241204197895</v>
      </c>
      <c r="AY172" s="30">
        <v>5.1445221686246892E-3</v>
      </c>
      <c r="AZ172" s="30">
        <v>9.5524944651910531</v>
      </c>
      <c r="BA172" s="30">
        <v>28.0585690927096</v>
      </c>
      <c r="BB172" s="30">
        <v>4.2464305261576945</v>
      </c>
      <c r="BC172" s="30">
        <v>20.595565697922186</v>
      </c>
      <c r="BD172" s="30">
        <v>2.8837751094799668</v>
      </c>
      <c r="BE172" s="30">
        <v>0.55368010803171452</v>
      </c>
      <c r="BF172" s="30">
        <v>1.3698479128737824</v>
      </c>
      <c r="BG172" s="30">
        <v>0.13849616095875353</v>
      </c>
      <c r="BH172" s="30">
        <v>0.58544781513387045</v>
      </c>
      <c r="BI172" s="30">
        <v>7.7357960793853625E-2</v>
      </c>
      <c r="BJ172" s="30">
        <v>0.17027877620803916</v>
      </c>
      <c r="BK172" s="30">
        <v>2.169041459452006E-2</v>
      </c>
      <c r="BL172" s="30">
        <v>9.3598077814395886E-2</v>
      </c>
      <c r="BM172" s="30">
        <v>1.1669791730625418E-2</v>
      </c>
      <c r="BN172" s="30" t="s">
        <v>810</v>
      </c>
      <c r="BO172" s="30">
        <v>3.8784830390328033E-2</v>
      </c>
      <c r="BP172" s="30">
        <v>2.7146877399496699E-2</v>
      </c>
      <c r="BQ172" s="31">
        <v>6.0632946153457478E-3</v>
      </c>
      <c r="BR172">
        <v>0.38969424812954706</v>
      </c>
      <c r="BS172">
        <v>1.577673358128923E-2</v>
      </c>
      <c r="BT172">
        <v>0.12927633125827606</v>
      </c>
      <c r="BU172">
        <v>44.160383261470912</v>
      </c>
      <c r="BV172">
        <v>71.822334674070206</v>
      </c>
      <c r="BW172">
        <v>5.9061255844043332</v>
      </c>
      <c r="BX172">
        <v>50.300780467988098</v>
      </c>
      <c r="BY172">
        <v>141.41418305135201</v>
      </c>
      <c r="BZ172">
        <v>28.999539247593781</v>
      </c>
      <c r="CA172">
        <v>15.305958397304153</v>
      </c>
      <c r="CB172">
        <v>0.28096281140747098</v>
      </c>
      <c r="CC172">
        <v>0.40232751714261361</v>
      </c>
      <c r="CD172">
        <v>2.3821974761210649</v>
      </c>
      <c r="CE172">
        <v>2.0881407124315801</v>
      </c>
      <c r="CF172">
        <v>2.8962041134050105E-3</v>
      </c>
      <c r="CG172">
        <v>6.0168700374981145E-3</v>
      </c>
      <c r="CH172">
        <v>6.5946934564234134E-3</v>
      </c>
      <c r="CI172">
        <v>7.1340210583778268E-3</v>
      </c>
      <c r="CJ172">
        <v>2.6708566682616505E-3</v>
      </c>
      <c r="CK172">
        <v>5.7583895545451911E-3</v>
      </c>
      <c r="CL172">
        <v>6.901300822546262E-3</v>
      </c>
      <c r="CM172">
        <v>7.9735482446043528E-3</v>
      </c>
      <c r="CN172">
        <v>3.032576158278262E-2</v>
      </c>
      <c r="CO172">
        <v>9.9098642972799572E-4</v>
      </c>
      <c r="CP172">
        <v>2.3408278009750351E-2</v>
      </c>
      <c r="CQ172">
        <v>1.0403438935624413E-3</v>
      </c>
      <c r="CR172">
        <v>1.6285157050302361E-2</v>
      </c>
      <c r="CS172">
        <v>2.9427108774514005E-3</v>
      </c>
      <c r="CT172">
        <v>2.1838198191721343E-2</v>
      </c>
      <c r="CU172">
        <v>4.7927821545633523E-3</v>
      </c>
      <c r="CV172">
        <v>2.6068560037260144E-2</v>
      </c>
      <c r="CW172">
        <v>1.4712399574898222E-2</v>
      </c>
      <c r="CX172">
        <v>5.3699696319255584E-3</v>
      </c>
      <c r="CY172">
        <v>8.1921157291992598E-3</v>
      </c>
    </row>
    <row r="173" spans="1:103" x14ac:dyDescent="0.25">
      <c r="A173" s="37" t="s">
        <v>807</v>
      </c>
      <c r="B173">
        <v>897.98390555447872</v>
      </c>
      <c r="C173">
        <v>119.45913111508182</v>
      </c>
      <c r="D173" t="s">
        <v>808</v>
      </c>
      <c r="E173" t="s">
        <v>809</v>
      </c>
      <c r="F173">
        <v>150.26700539175263</v>
      </c>
      <c r="G173">
        <v>205064.54785067585</v>
      </c>
      <c r="H173">
        <v>151.29423779335229</v>
      </c>
      <c r="I173">
        <v>299.10001326461429</v>
      </c>
      <c r="J173">
        <v>392723.96576319548</v>
      </c>
      <c r="K173">
        <v>388692.94401890563</v>
      </c>
      <c r="L173">
        <v>9.2255127361862659</v>
      </c>
      <c r="M173">
        <v>85.104823397940464</v>
      </c>
      <c r="N173">
        <v>96.288441097736396</v>
      </c>
      <c r="O173">
        <v>6592.6269339519367</v>
      </c>
      <c r="P173">
        <v>114.71481208791099</v>
      </c>
      <c r="Q173">
        <v>1.8043892859639758E-2</v>
      </c>
      <c r="R173">
        <v>785.51874082375014</v>
      </c>
      <c r="S173">
        <v>2293.4140995749149</v>
      </c>
      <c r="T173">
        <v>305.3265103210469</v>
      </c>
      <c r="U173">
        <v>1323.2401584106428</v>
      </c>
      <c r="V173">
        <v>188.49620272134482</v>
      </c>
      <c r="W173">
        <v>43.987980224189975</v>
      </c>
      <c r="X173">
        <v>113.17494186358874</v>
      </c>
      <c r="Y173">
        <v>10.10599802768253</v>
      </c>
      <c r="Z173">
        <v>42.100456402375308</v>
      </c>
      <c r="AA173">
        <v>5.1914001777258338</v>
      </c>
      <c r="AB173">
        <v>10.271959844703604</v>
      </c>
      <c r="AC173">
        <v>0.77947888788255404</v>
      </c>
      <c r="AD173">
        <v>3.3768490810417924</v>
      </c>
      <c r="AE173">
        <v>0.31795447481411737</v>
      </c>
      <c r="AF173" t="s">
        <v>810</v>
      </c>
      <c r="AG173">
        <v>1.1857844871752132</v>
      </c>
      <c r="AH173">
        <v>0.97557210800480587</v>
      </c>
      <c r="AI173">
        <v>2.7938540982213135E-2</v>
      </c>
      <c r="AJ173" s="29">
        <v>15.701273632569503</v>
      </c>
      <c r="AK173" s="30">
        <v>0.62839442022631886</v>
      </c>
      <c r="AL173" s="30" t="s">
        <v>813</v>
      </c>
      <c r="AM173" s="30" t="s">
        <v>814</v>
      </c>
      <c r="AN173" s="30">
        <v>68.641878571585636</v>
      </c>
      <c r="AO173" s="30">
        <v>4320.8094117977789</v>
      </c>
      <c r="AP173" s="30">
        <v>49.599165638601853</v>
      </c>
      <c r="AQ173" s="30" t="s">
        <v>815</v>
      </c>
      <c r="AR173" s="30">
        <v>7662.4946758294536</v>
      </c>
      <c r="AS173" s="30">
        <v>7082.6556336303875</v>
      </c>
      <c r="AT173" s="30">
        <v>0.58821912440840918</v>
      </c>
      <c r="AU173" s="30">
        <v>1.2165438849906798</v>
      </c>
      <c r="AV173" s="30">
        <v>4.0449570027968722</v>
      </c>
      <c r="AW173" s="30">
        <v>144.60049946741944</v>
      </c>
      <c r="AX173" s="30">
        <v>3.1190075180386976</v>
      </c>
      <c r="AY173" s="30">
        <v>5.2323323143442044E-3</v>
      </c>
      <c r="AZ173" s="30">
        <v>14.203597172082315</v>
      </c>
      <c r="BA173" s="30">
        <v>41.233719366794368</v>
      </c>
      <c r="BB173" s="30">
        <v>5.2195212473114205</v>
      </c>
      <c r="BC173" s="30">
        <v>22.974209531480746</v>
      </c>
      <c r="BD173" s="30">
        <v>3.3329791767008894</v>
      </c>
      <c r="BE173" s="30">
        <v>0.96235522888030556</v>
      </c>
      <c r="BF173" s="30">
        <v>2.7699709305720037</v>
      </c>
      <c r="BG173" s="30">
        <v>0.25220128785099266</v>
      </c>
      <c r="BH173" s="30">
        <v>1.0984709688562546</v>
      </c>
      <c r="BI173" s="30">
        <v>0.12855248810438666</v>
      </c>
      <c r="BJ173" s="30">
        <v>0.30136914415162974</v>
      </c>
      <c r="BK173" s="30">
        <v>3.0560596257864701E-2</v>
      </c>
      <c r="BL173" s="30">
        <v>0.14364504365215619</v>
      </c>
      <c r="BM173" s="30">
        <v>2.176219166005362E-2</v>
      </c>
      <c r="BN173" s="30" t="s">
        <v>816</v>
      </c>
      <c r="BO173" s="30">
        <v>5.4697958359003568E-2</v>
      </c>
      <c r="BP173" s="30">
        <v>1.5518244066349152E-2</v>
      </c>
      <c r="BQ173" s="31">
        <v>8.6212963265815991E-3</v>
      </c>
      <c r="BR173">
        <v>0.83166140404760625</v>
      </c>
      <c r="BS173">
        <v>2.5202740894767598E-2</v>
      </c>
      <c r="BT173">
        <v>0.26888322963787364</v>
      </c>
      <c r="BU173">
        <v>93.599219278548205</v>
      </c>
      <c r="BV173">
        <v>152.0958455306276</v>
      </c>
      <c r="BW173">
        <v>12.387340250882303</v>
      </c>
      <c r="BX173">
        <v>104.85487242500551</v>
      </c>
      <c r="BY173">
        <v>298.79027945342472</v>
      </c>
      <c r="BZ173">
        <v>60.026462632823154</v>
      </c>
      <c r="CA173">
        <v>32.473237218207281</v>
      </c>
      <c r="CB173">
        <v>0.55975584710312443</v>
      </c>
      <c r="CC173">
        <v>0.84920078305768854</v>
      </c>
      <c r="CD173">
        <v>5.0476731279663838</v>
      </c>
      <c r="CE173">
        <v>4.4051610021123899</v>
      </c>
      <c r="CF173">
        <v>7.7608459543663999E-3</v>
      </c>
      <c r="CG173">
        <v>4.3440733184949253E-3</v>
      </c>
      <c r="CH173">
        <v>1.1044748794990608E-2</v>
      </c>
      <c r="CI173">
        <v>1.0099945371945503E-2</v>
      </c>
      <c r="CJ173">
        <v>5.6269956233119013E-3</v>
      </c>
      <c r="CK173">
        <v>5.8952949780674689E-2</v>
      </c>
      <c r="CL173">
        <v>4.2635102452384506E-2</v>
      </c>
      <c r="CM173">
        <v>1.8780416438280968E-2</v>
      </c>
      <c r="CN173">
        <v>4.3093009561330768E-2</v>
      </c>
      <c r="CO173">
        <v>7.7866349861042631E-3</v>
      </c>
      <c r="CP173">
        <v>6.287931028415561E-2</v>
      </c>
      <c r="CQ173">
        <v>2.2027508561117421E-3</v>
      </c>
      <c r="CR173">
        <v>2.6303860594642708E-2</v>
      </c>
      <c r="CS173">
        <v>7.883673396953431E-3</v>
      </c>
      <c r="CT173">
        <v>4.595712622194173E-2</v>
      </c>
      <c r="CU173">
        <v>1.1281723292536848E-2</v>
      </c>
      <c r="CV173">
        <v>3.3503640087761043E-2</v>
      </c>
      <c r="CW173">
        <v>2.5307914648070064E-2</v>
      </c>
      <c r="CX173">
        <v>1.1300500972346056E-2</v>
      </c>
      <c r="CY173">
        <v>1.4629736191979378E-2</v>
      </c>
    </row>
    <row r="174" spans="1:103" x14ac:dyDescent="0.25">
      <c r="A174" s="37" t="s">
        <v>812</v>
      </c>
      <c r="B174">
        <v>745.76025829165121</v>
      </c>
      <c r="C174">
        <v>34.633117509187763</v>
      </c>
      <c r="D174" t="s">
        <v>813</v>
      </c>
      <c r="E174" t="s">
        <v>814</v>
      </c>
      <c r="F174">
        <v>281.72041851449654</v>
      </c>
      <c r="G174">
        <v>209322.23639501742</v>
      </c>
      <c r="H174">
        <v>240.90255847830852</v>
      </c>
      <c r="I174" t="s">
        <v>815</v>
      </c>
      <c r="J174">
        <v>393009.84308131243</v>
      </c>
      <c r="K174">
        <v>383759.3271329368</v>
      </c>
      <c r="L174">
        <v>8.4008810539199921</v>
      </c>
      <c r="M174">
        <v>53.831074998583865</v>
      </c>
      <c r="N174">
        <v>24.462169978100437</v>
      </c>
      <c r="O174">
        <v>7061.7389569059133</v>
      </c>
      <c r="P174">
        <v>133.46476568964087</v>
      </c>
      <c r="Q174">
        <v>1.1220853590208295E-2</v>
      </c>
      <c r="R174">
        <v>681.83711152187925</v>
      </c>
      <c r="S174">
        <v>1981.4152728328856</v>
      </c>
      <c r="T174">
        <v>263.50963889063195</v>
      </c>
      <c r="U174">
        <v>1189.3712070912022</v>
      </c>
      <c r="V174">
        <v>177.05755588595972</v>
      </c>
      <c r="W174">
        <v>43.920628737886659</v>
      </c>
      <c r="X174">
        <v>118.24829300929119</v>
      </c>
      <c r="Y174">
        <v>10.509364620243987</v>
      </c>
      <c r="Z174">
        <v>45.216416639503855</v>
      </c>
      <c r="AA174">
        <v>5.4740166493160549</v>
      </c>
      <c r="AB174">
        <v>11.226959873447173</v>
      </c>
      <c r="AC174">
        <v>0.8723050534447877</v>
      </c>
      <c r="AD174">
        <v>4.1533270460416407</v>
      </c>
      <c r="AE174">
        <v>0.40424437847755523</v>
      </c>
      <c r="AF174" t="s">
        <v>816</v>
      </c>
      <c r="AG174">
        <v>1.0344344991483698</v>
      </c>
      <c r="AH174">
        <v>0.17494484629907089</v>
      </c>
      <c r="AI174">
        <v>2.2754856379479677E-2</v>
      </c>
      <c r="AJ174" s="29">
        <v>6.4721203270345455</v>
      </c>
      <c r="AK174" s="30">
        <v>1.7198517825291557</v>
      </c>
      <c r="AL174" s="30">
        <v>0.2751105485822502</v>
      </c>
      <c r="AM174" s="30" t="s">
        <v>819</v>
      </c>
      <c r="AN174" s="30">
        <v>17.166796705388595</v>
      </c>
      <c r="AO174" s="30">
        <v>3134.7409890004724</v>
      </c>
      <c r="AP174" s="30">
        <v>10.922389149946769</v>
      </c>
      <c r="AQ174" s="30">
        <v>36.579217286358087</v>
      </c>
      <c r="AR174" s="30">
        <v>3465.1091215392294</v>
      </c>
      <c r="AS174" s="30">
        <v>3360.7154771355645</v>
      </c>
      <c r="AT174" s="30">
        <v>0.23430991279922667</v>
      </c>
      <c r="AU174" s="30">
        <v>0.51051628198704202</v>
      </c>
      <c r="AV174" s="30">
        <v>3.5557815871600318</v>
      </c>
      <c r="AW174" s="30">
        <v>68.14821658883676</v>
      </c>
      <c r="AX174" s="30">
        <v>1.1288056796376458</v>
      </c>
      <c r="AY174" s="30">
        <v>1.6511568701589485E-2</v>
      </c>
      <c r="AZ174" s="30">
        <v>5.3687127524367986</v>
      </c>
      <c r="BA174" s="30">
        <v>14.67429974059546</v>
      </c>
      <c r="BB174" s="30">
        <v>2.0174561561284197</v>
      </c>
      <c r="BC174" s="30">
        <v>5.0912402807773205</v>
      </c>
      <c r="BD174" s="30">
        <v>0.91593468219587315</v>
      </c>
      <c r="BE174" s="30">
        <v>0.33091389734062227</v>
      </c>
      <c r="BF174" s="30">
        <v>0.98698052951075077</v>
      </c>
      <c r="BG174" s="30">
        <v>9.7040373856412496E-2</v>
      </c>
      <c r="BH174" s="30">
        <v>0.33799182058343596</v>
      </c>
      <c r="BI174" s="30">
        <v>4.3501756260412736E-2</v>
      </c>
      <c r="BJ174" s="30">
        <v>9.2246682959682025E-2</v>
      </c>
      <c r="BK174" s="30">
        <v>1.1950834615088453E-2</v>
      </c>
      <c r="BL174" s="30">
        <v>5.2518656067243763E-2</v>
      </c>
      <c r="BM174" s="30">
        <v>8.892633834900002E-3</v>
      </c>
      <c r="BN174" s="30">
        <v>4.3169847079681323E-3</v>
      </c>
      <c r="BO174" s="30">
        <v>0.26451058523218479</v>
      </c>
      <c r="BP174" s="30">
        <v>3.4043014642679142E-2</v>
      </c>
      <c r="BQ174" s="31">
        <v>1.1991732416834086E-2</v>
      </c>
      <c r="BR174">
        <v>0.17684857856964459</v>
      </c>
      <c r="BS174">
        <v>4.6458355664909983E-3</v>
      </c>
      <c r="BT174">
        <v>5.7617877726718406E-2</v>
      </c>
      <c r="BU174">
        <v>20.011244444398393</v>
      </c>
      <c r="BV174">
        <v>32.397362163321141</v>
      </c>
      <c r="BW174">
        <v>2.6636623618572055</v>
      </c>
      <c r="BX174">
        <v>22.653868091841478</v>
      </c>
      <c r="BY174">
        <v>63.423325810036346</v>
      </c>
      <c r="BZ174">
        <v>12.882699943949619</v>
      </c>
      <c r="CA174">
        <v>6.8804714018003601</v>
      </c>
      <c r="CB174">
        <v>0.11328472459534057</v>
      </c>
      <c r="CC174">
        <v>0.18183969418107992</v>
      </c>
      <c r="CD174">
        <v>1.0804624044905122</v>
      </c>
      <c r="CE174">
        <v>0.94480239093162366</v>
      </c>
      <c r="CF174">
        <v>1.9378240094266007E-3</v>
      </c>
      <c r="CG174">
        <v>3.4548224318435425E-3</v>
      </c>
      <c r="CH174">
        <v>4.8407674528659693E-4</v>
      </c>
      <c r="CI174">
        <v>2.1676101896412176E-3</v>
      </c>
      <c r="CJ174">
        <v>1.534821773672359E-3</v>
      </c>
      <c r="CK174">
        <v>1.1302997101567271E-2</v>
      </c>
      <c r="CL174">
        <v>1.3546347617289541E-2</v>
      </c>
      <c r="CM174">
        <v>3.0913433023884787E-3</v>
      </c>
      <c r="CN174">
        <v>9.2268273785256916E-3</v>
      </c>
      <c r="CO174">
        <v>1.6689615489302414E-3</v>
      </c>
      <c r="CP174">
        <v>9.6595698182110109E-3</v>
      </c>
      <c r="CQ174">
        <v>2.2844378070953353E-3</v>
      </c>
      <c r="CR174">
        <v>4.4264365530462318E-3</v>
      </c>
      <c r="CS174">
        <v>1.3264017128345527E-3</v>
      </c>
      <c r="CT174">
        <v>1.1033189202263949E-2</v>
      </c>
      <c r="CU174">
        <v>1.8558889064238838E-3</v>
      </c>
      <c r="CV174">
        <v>7.179792432997603E-3</v>
      </c>
      <c r="CW174">
        <v>4.6622344810821432E-3</v>
      </c>
      <c r="CX174">
        <v>3.7220389049615679E-3</v>
      </c>
      <c r="CY174">
        <v>3.4349636144340857E-3</v>
      </c>
    </row>
    <row r="175" spans="1:103" x14ac:dyDescent="0.25">
      <c r="A175" s="35" t="s">
        <v>818</v>
      </c>
      <c r="B175" s="35">
        <v>790.71808296407994</v>
      </c>
      <c r="C175" s="35">
        <v>157.09532935999025</v>
      </c>
      <c r="D175" s="36">
        <v>5.0859733207494822</v>
      </c>
      <c r="E175" s="35" t="s">
        <v>819</v>
      </c>
      <c r="F175" s="35">
        <v>227.72704158846472</v>
      </c>
      <c r="G175" s="35">
        <v>244169.51938244604</v>
      </c>
      <c r="H175" s="35">
        <v>105.60022311562922</v>
      </c>
      <c r="I175" s="35">
        <v>261.38324157494083</v>
      </c>
      <c r="J175" s="35">
        <v>396011.55492154066</v>
      </c>
      <c r="K175" s="35">
        <v>392513.24652790994</v>
      </c>
      <c r="L175" s="35">
        <v>10.077446045363013</v>
      </c>
      <c r="M175" s="35">
        <v>87.327053605745078</v>
      </c>
      <c r="N175" s="35">
        <v>163.33488826540105</v>
      </c>
      <c r="O175" s="35">
        <v>7596.5301828820539</v>
      </c>
      <c r="P175" s="35">
        <v>93.776610309029991</v>
      </c>
      <c r="Q175" s="35">
        <v>0.62762880630443352</v>
      </c>
      <c r="R175" s="35">
        <v>586.13703536975765</v>
      </c>
      <c r="S175" s="35">
        <v>1652.1821490326595</v>
      </c>
      <c r="T175" s="35">
        <v>218.58371759162415</v>
      </c>
      <c r="U175" s="35">
        <v>962.72433717584238</v>
      </c>
      <c r="V175" s="35">
        <v>144.26007303784874</v>
      </c>
      <c r="W175" s="35">
        <v>35.376823798394575</v>
      </c>
      <c r="X175" s="35">
        <v>90.117085860725126</v>
      </c>
      <c r="Y175" s="35">
        <v>7.7308851646136292</v>
      </c>
      <c r="Z175" s="35">
        <v>31.929938103345449</v>
      </c>
      <c r="AA175" s="35">
        <v>3.8053148806548953</v>
      </c>
      <c r="AB175" s="35">
        <v>7.577352861367757</v>
      </c>
      <c r="AC175" s="35">
        <v>0.64751311149251167</v>
      </c>
      <c r="AD175" s="35">
        <v>3.0170741129390475</v>
      </c>
      <c r="AE175" s="35">
        <v>0.32384130176428583</v>
      </c>
      <c r="AF175" s="35">
        <v>9.6221118457470705E-3</v>
      </c>
      <c r="AG175" s="35">
        <v>2.5843015810124839</v>
      </c>
      <c r="AH175" s="35">
        <v>2.2304851523002664</v>
      </c>
      <c r="AI175" s="35">
        <v>0.56658264045360396</v>
      </c>
      <c r="AJ175" s="29">
        <v>8.2911334315215317</v>
      </c>
      <c r="AK175" s="30">
        <v>0.74316404884241871</v>
      </c>
      <c r="AL175" s="30" t="s">
        <v>822</v>
      </c>
      <c r="AM175" s="30" t="s">
        <v>823</v>
      </c>
      <c r="AN175" s="30">
        <v>39.501519155385509</v>
      </c>
      <c r="AO175" s="30">
        <v>1598.5758413084814</v>
      </c>
      <c r="AP175" s="30">
        <v>25.211835757692779</v>
      </c>
      <c r="AQ175" s="30">
        <v>76.110985205625198</v>
      </c>
      <c r="AR175" s="30">
        <v>2386.5503520842149</v>
      </c>
      <c r="AS175" s="30">
        <v>2632.1009608055601</v>
      </c>
      <c r="AT175" s="30">
        <v>0.48021139024767512</v>
      </c>
      <c r="AU175" s="30">
        <v>0.76854749137461531</v>
      </c>
      <c r="AV175" s="30">
        <v>2.3767962675230989</v>
      </c>
      <c r="AW175" s="30">
        <v>62.718429071919594</v>
      </c>
      <c r="AX175" s="30">
        <v>0.7572119170308691</v>
      </c>
      <c r="AY175" s="30">
        <v>1.2657740180312559E-2</v>
      </c>
      <c r="AZ175" s="30">
        <v>4.4513661625462779</v>
      </c>
      <c r="BA175" s="30">
        <v>12.154489752780872</v>
      </c>
      <c r="BB175" s="30">
        <v>1.9487297059279924</v>
      </c>
      <c r="BC175" s="30">
        <v>9.5689246605093388</v>
      </c>
      <c r="BD175" s="30">
        <v>1.9672233514358084</v>
      </c>
      <c r="BE175" s="30">
        <v>0.44308396585047927</v>
      </c>
      <c r="BF175" s="30">
        <v>1.0024766423276239</v>
      </c>
      <c r="BG175" s="30">
        <v>0.11168563449557575</v>
      </c>
      <c r="BH175" s="30">
        <v>0.46786694582306076</v>
      </c>
      <c r="BI175" s="30">
        <v>6.1270600399741436E-2</v>
      </c>
      <c r="BJ175" s="30">
        <v>0.16146569132293129</v>
      </c>
      <c r="BK175" s="30">
        <v>2.4278779291075914E-2</v>
      </c>
      <c r="BL175" s="30">
        <v>0.10792522130844709</v>
      </c>
      <c r="BM175" s="30">
        <v>1.7213722142672763E-2</v>
      </c>
      <c r="BN175" s="30" t="s">
        <v>824</v>
      </c>
      <c r="BO175" s="30">
        <v>5.5690026273051488E-2</v>
      </c>
      <c r="BP175" s="30">
        <v>3.7842021021707341E-2</v>
      </c>
      <c r="BQ175" s="31">
        <v>1.7222559118571366E-2</v>
      </c>
      <c r="BR175">
        <v>0.44662070351154987</v>
      </c>
      <c r="BS175">
        <v>1.9557901585173908E-2</v>
      </c>
      <c r="BT175">
        <v>0.15157505935166299</v>
      </c>
      <c r="BU175">
        <v>49.723872368057997</v>
      </c>
      <c r="BV175">
        <v>80.785503774681175</v>
      </c>
      <c r="BW175">
        <v>6.7761997853618841</v>
      </c>
      <c r="BX175">
        <v>56.43230912987444</v>
      </c>
      <c r="BY175">
        <v>156.38594111640069</v>
      </c>
      <c r="BZ175">
        <v>33.132387281948809</v>
      </c>
      <c r="CA175">
        <v>17.22336257117172</v>
      </c>
      <c r="CB175">
        <v>0.37821803555806216</v>
      </c>
      <c r="CC175">
        <v>0.45165234549596228</v>
      </c>
      <c r="CD175">
        <v>2.6854468187675691</v>
      </c>
      <c r="CE175">
        <v>2.358690255249063</v>
      </c>
      <c r="CF175">
        <v>1.7973712582130183E-3</v>
      </c>
      <c r="CG175">
        <v>3.7323534056701753E-3</v>
      </c>
      <c r="CH175">
        <v>5.9824148640523107E-3</v>
      </c>
      <c r="CI175">
        <v>9.5233925254111628E-3</v>
      </c>
      <c r="CJ175">
        <v>5.0513240667547045E-3</v>
      </c>
      <c r="CK175">
        <v>2.2868373869803386E-2</v>
      </c>
      <c r="CL175">
        <v>3.8271216143486164E-2</v>
      </c>
      <c r="CM175">
        <v>3.340851918855216E-3</v>
      </c>
      <c r="CN175">
        <v>4.6233354539377138E-2</v>
      </c>
      <c r="CO175">
        <v>3.9326938255866816E-3</v>
      </c>
      <c r="CP175">
        <v>1.745569669741508E-2</v>
      </c>
      <c r="CQ175">
        <v>6.8913691331487217E-3</v>
      </c>
      <c r="CR175">
        <v>1.3285549116768429E-2</v>
      </c>
      <c r="CS175">
        <v>4.8732549707042501E-3</v>
      </c>
      <c r="CT175">
        <v>2.7843582750847154E-2</v>
      </c>
      <c r="CU175">
        <v>2.0047631880591031E-3</v>
      </c>
      <c r="CV175">
        <v>2.6075852753236494E-2</v>
      </c>
      <c r="CW175">
        <v>1.8347332318292605E-2</v>
      </c>
      <c r="CX175">
        <v>7.9660207407535391E-3</v>
      </c>
      <c r="CY175">
        <v>1.0131193130464984E-2</v>
      </c>
    </row>
    <row r="176" spans="1:103" x14ac:dyDescent="0.25">
      <c r="A176" s="37" t="s">
        <v>821</v>
      </c>
      <c r="B176">
        <v>934.88805215289506</v>
      </c>
      <c r="C176">
        <v>92.26851379197312</v>
      </c>
      <c r="D176" t="s">
        <v>822</v>
      </c>
      <c r="E176" t="s">
        <v>823</v>
      </c>
      <c r="F176">
        <v>205.30316219467113</v>
      </c>
      <c r="G176">
        <v>208532.60363678273</v>
      </c>
      <c r="H176">
        <v>141.04948262996763</v>
      </c>
      <c r="I176">
        <v>360.55963469840663</v>
      </c>
      <c r="J176">
        <v>402300.85592011415</v>
      </c>
      <c r="K176">
        <v>407261.59203692217</v>
      </c>
      <c r="L176">
        <v>9.9632286380840451</v>
      </c>
      <c r="M176">
        <v>77.341219214950485</v>
      </c>
      <c r="N176">
        <v>81.57829690874415</v>
      </c>
      <c r="O176">
        <v>6860.6156259875397</v>
      </c>
      <c r="P176">
        <v>111.09452725786308</v>
      </c>
      <c r="Q176">
        <v>0.12946239347221378</v>
      </c>
      <c r="R176">
        <v>736.58684963525116</v>
      </c>
      <c r="S176">
        <v>2148.6120684945677</v>
      </c>
      <c r="T176">
        <v>289.25597485414437</v>
      </c>
      <c r="U176">
        <v>1275.5590584636086</v>
      </c>
      <c r="V176">
        <v>179.50557646989839</v>
      </c>
      <c r="W176">
        <v>41.369149589317146</v>
      </c>
      <c r="X176">
        <v>107.69538636344502</v>
      </c>
      <c r="Y176">
        <v>9.6025992807603622</v>
      </c>
      <c r="Z176">
        <v>39.332321069925136</v>
      </c>
      <c r="AA176">
        <v>4.7955071090014272</v>
      </c>
      <c r="AB176">
        <v>9.7614211033306209</v>
      </c>
      <c r="AC176">
        <v>0.83234656368806403</v>
      </c>
      <c r="AD176">
        <v>3.5534233950414307</v>
      </c>
      <c r="AE176">
        <v>0.31293043981527741</v>
      </c>
      <c r="AF176" t="s">
        <v>824</v>
      </c>
      <c r="AG176">
        <v>1.3241481702573912</v>
      </c>
      <c r="AH176">
        <v>2.0713322990745304</v>
      </c>
      <c r="AI176">
        <v>0.29429599716403831</v>
      </c>
      <c r="AJ176" s="29">
        <v>7.3974935199797214</v>
      </c>
      <c r="AK176" s="30">
        <v>0.5413619920287368</v>
      </c>
      <c r="AL176" s="30" t="s">
        <v>827</v>
      </c>
      <c r="AM176" s="30" t="s">
        <v>828</v>
      </c>
      <c r="AN176" s="30">
        <v>15.010809477278494</v>
      </c>
      <c r="AO176" s="30">
        <v>2790.8735743592169</v>
      </c>
      <c r="AP176" s="30">
        <v>10.642866708417737</v>
      </c>
      <c r="AQ176" s="30">
        <v>33.518702372709775</v>
      </c>
      <c r="AR176" s="30">
        <v>3092.0093779109156</v>
      </c>
      <c r="AS176" s="30">
        <v>2021.2610683271105</v>
      </c>
      <c r="AT176" s="30">
        <v>0.22736290622180591</v>
      </c>
      <c r="AU176" s="30">
        <v>0.82482185052206347</v>
      </c>
      <c r="AV176" s="30">
        <v>1.393347570079106</v>
      </c>
      <c r="AW176" s="30">
        <v>88.561424288738976</v>
      </c>
      <c r="AX176" s="30">
        <v>1.446819949129978</v>
      </c>
      <c r="AY176" s="30">
        <v>3.9535862874338851E-3</v>
      </c>
      <c r="AZ176" s="30">
        <v>8.0492535588090171</v>
      </c>
      <c r="BA176" s="30">
        <v>21.995913378656596</v>
      </c>
      <c r="BB176" s="30">
        <v>2.1599112258977402</v>
      </c>
      <c r="BC176" s="30">
        <v>12.671675007902305</v>
      </c>
      <c r="BD176" s="30">
        <v>2.5576471836886268</v>
      </c>
      <c r="BE176" s="30">
        <v>0.720012739438327</v>
      </c>
      <c r="BF176" s="30">
        <v>1.7440924478964859</v>
      </c>
      <c r="BG176" s="30">
        <v>0.12461622197874672</v>
      </c>
      <c r="BH176" s="30">
        <v>0.4796682248899552</v>
      </c>
      <c r="BI176" s="30">
        <v>5.8778271305166038E-2</v>
      </c>
      <c r="BJ176" s="30">
        <v>9.3571422259275214E-2</v>
      </c>
      <c r="BK176" s="30">
        <v>1.4937532101476957E-2</v>
      </c>
      <c r="BL176" s="30">
        <v>6.9213807047859774E-2</v>
      </c>
      <c r="BM176" s="30">
        <v>9.1090395038715289E-3</v>
      </c>
      <c r="BN176" s="30" t="s">
        <v>829</v>
      </c>
      <c r="BO176" s="30">
        <v>3.0216180626874433E-2</v>
      </c>
      <c r="BP176" s="30">
        <v>1.8390575290477211E-2</v>
      </c>
      <c r="BQ176" s="31">
        <v>3.076665676286196E-3</v>
      </c>
      <c r="BR176">
        <v>0.17338786577732695</v>
      </c>
      <c r="BS176">
        <v>5.8367384094517296E-3</v>
      </c>
      <c r="BT176">
        <v>5.8336009660043264E-2</v>
      </c>
      <c r="BU176">
        <v>19.507720038174224</v>
      </c>
      <c r="BV176">
        <v>31.515692368571266</v>
      </c>
      <c r="BW176">
        <v>2.5981812886244744</v>
      </c>
      <c r="BX176">
        <v>22.284803381643822</v>
      </c>
      <c r="BY176">
        <v>61.015272534459562</v>
      </c>
      <c r="BZ176">
        <v>12.401902156171989</v>
      </c>
      <c r="CA176">
        <v>6.7358865468988984</v>
      </c>
      <c r="CB176">
        <v>0.11833309452487405</v>
      </c>
      <c r="CC176">
        <v>0.17609583590514993</v>
      </c>
      <c r="CD176">
        <v>1.0500660463568259</v>
      </c>
      <c r="CE176">
        <v>0.92665249908667535</v>
      </c>
      <c r="CF176">
        <v>4.3431240977804598E-4</v>
      </c>
      <c r="CG176">
        <v>3.8720801190435315E-3</v>
      </c>
      <c r="CH176">
        <v>1.3775266992394014E-3</v>
      </c>
      <c r="CI176">
        <v>1.7940997167054927E-3</v>
      </c>
      <c r="CJ176">
        <v>1.7212350610233556E-3</v>
      </c>
      <c r="CK176">
        <v>1.3309930694602505E-2</v>
      </c>
      <c r="CL176">
        <v>8.8125774029562537E-3</v>
      </c>
      <c r="CM176">
        <v>2.9790812600942939E-3</v>
      </c>
      <c r="CN176">
        <v>3.0687606692064774E-3</v>
      </c>
      <c r="CO176">
        <v>2.0928706213152962E-3</v>
      </c>
      <c r="CP176">
        <v>1.0942127695734482E-2</v>
      </c>
      <c r="CQ176">
        <v>1.3271293122889517E-3</v>
      </c>
      <c r="CR176">
        <v>4.2711331950291602E-3</v>
      </c>
      <c r="CS176">
        <v>1.6268091332176753E-3</v>
      </c>
      <c r="CT176">
        <v>1.0611756013599358E-2</v>
      </c>
      <c r="CU176">
        <v>1.786855830121419E-3</v>
      </c>
      <c r="CV176">
        <v>8.0461902400119512E-3</v>
      </c>
      <c r="CW176">
        <v>6.3986184999542022E-3</v>
      </c>
      <c r="CX176">
        <v>3.3189471389033181E-3</v>
      </c>
      <c r="CY176">
        <v>2.7009821492472641E-3</v>
      </c>
    </row>
    <row r="177" spans="1:103" x14ac:dyDescent="0.25">
      <c r="A177" s="37" t="s">
        <v>826</v>
      </c>
      <c r="B177">
        <v>1041.1722301581483</v>
      </c>
      <c r="C177">
        <v>124.74377147753322</v>
      </c>
      <c r="D177" t="s">
        <v>827</v>
      </c>
      <c r="E177" t="s">
        <v>828</v>
      </c>
      <c r="F177">
        <v>133.7202260441276</v>
      </c>
      <c r="G177">
        <v>227549.61241109026</v>
      </c>
      <c r="H177">
        <v>139.83564614432288</v>
      </c>
      <c r="I177">
        <v>238.75824842926613</v>
      </c>
      <c r="J177">
        <v>389579.31526390871</v>
      </c>
      <c r="K177">
        <v>386845.96534595417</v>
      </c>
      <c r="L177">
        <v>9.3500909254136158</v>
      </c>
      <c r="M177">
        <v>90.020389536156841</v>
      </c>
      <c r="N177">
        <v>113.53144640022578</v>
      </c>
      <c r="O177">
        <v>7268.0288957541243</v>
      </c>
      <c r="P177">
        <v>131.77490393365252</v>
      </c>
      <c r="Q177">
        <v>2.3814306826856067E-2</v>
      </c>
      <c r="R177">
        <v>887.65529589414598</v>
      </c>
      <c r="S177">
        <v>2606.602434146761</v>
      </c>
      <c r="T177">
        <v>353.46591797580624</v>
      </c>
      <c r="U177">
        <v>1541.6483286449941</v>
      </c>
      <c r="V177">
        <v>225.53466183250711</v>
      </c>
      <c r="W177">
        <v>53.159972599088292</v>
      </c>
      <c r="X177">
        <v>130.44299762014717</v>
      </c>
      <c r="Y177">
        <v>11.247774697184814</v>
      </c>
      <c r="Z177">
        <v>45.959483883131185</v>
      </c>
      <c r="AA177">
        <v>5.5549077100354873</v>
      </c>
      <c r="AB177">
        <v>10.939099166050806</v>
      </c>
      <c r="AC177">
        <v>0.86229147656671412</v>
      </c>
      <c r="AD177">
        <v>3.9204679788487562</v>
      </c>
      <c r="AE177">
        <v>0.37086679856099736</v>
      </c>
      <c r="AF177" t="s">
        <v>829</v>
      </c>
      <c r="AG177">
        <v>1.2090309220662927</v>
      </c>
      <c r="AH177">
        <v>1.1271707131572297</v>
      </c>
      <c r="AI177">
        <v>2.8913850363614657E-2</v>
      </c>
      <c r="AJ177" s="29">
        <v>7.8825933683674476</v>
      </c>
      <c r="AK177" s="30">
        <v>1.2840993924743027</v>
      </c>
      <c r="AL177" s="30" t="s">
        <v>832</v>
      </c>
      <c r="AM177" s="30" t="s">
        <v>833</v>
      </c>
      <c r="AN177" s="30">
        <v>14.196819945435795</v>
      </c>
      <c r="AO177" s="30">
        <v>2647.7991985334475</v>
      </c>
      <c r="AP177" s="30">
        <v>11.649775667399846</v>
      </c>
      <c r="AQ177" s="30">
        <v>36.673501973681439</v>
      </c>
      <c r="AR177" s="30">
        <v>3888.362591415831</v>
      </c>
      <c r="AS177" s="30">
        <v>3138.9079756635588</v>
      </c>
      <c r="AT177" s="30">
        <v>0.24421696525533354</v>
      </c>
      <c r="AU177" s="30">
        <v>0.68735388043666457</v>
      </c>
      <c r="AV177" s="30">
        <v>1.455437010308982</v>
      </c>
      <c r="AW177" s="30">
        <v>56.873106378262698</v>
      </c>
      <c r="AX177" s="30">
        <v>1.0560029307110637</v>
      </c>
      <c r="AY177" s="30">
        <v>2.2207743976243477E-2</v>
      </c>
      <c r="AZ177" s="30">
        <v>6.7474340562483484</v>
      </c>
      <c r="BA177" s="30">
        <v>15.283651722700663</v>
      </c>
      <c r="BB177" s="30">
        <v>2.1778827496658058</v>
      </c>
      <c r="BC177" s="30">
        <v>8.4567523831788698</v>
      </c>
      <c r="BD177" s="30">
        <v>1.0042234149341347</v>
      </c>
      <c r="BE177" s="30">
        <v>0.21544366974653295</v>
      </c>
      <c r="BF177" s="30">
        <v>0.87902583003861345</v>
      </c>
      <c r="BG177" s="30">
        <v>8.827786320706045E-2</v>
      </c>
      <c r="BH177" s="30">
        <v>0.43424565448855312</v>
      </c>
      <c r="BI177" s="30">
        <v>4.9755181151113513E-2</v>
      </c>
      <c r="BJ177" s="30">
        <v>9.6221983511896064E-2</v>
      </c>
      <c r="BK177" s="30">
        <v>1.2039584143015883E-2</v>
      </c>
      <c r="BL177" s="30">
        <v>6.3437335534271874E-2</v>
      </c>
      <c r="BM177" s="30">
        <v>8.8292079579667133E-3</v>
      </c>
      <c r="BN177" s="30">
        <v>4.1105121946640264E-3</v>
      </c>
      <c r="BO177" s="30">
        <v>3.1417163857073521E-2</v>
      </c>
      <c r="BP177" s="30">
        <v>4.3560126848008973E-2</v>
      </c>
      <c r="BQ177" s="31">
        <v>1.6320414729520609E-2</v>
      </c>
      <c r="BR177">
        <v>0.17942514581552718</v>
      </c>
      <c r="BS177">
        <v>6.0286297465964008E-3</v>
      </c>
      <c r="BT177">
        <v>5.9517551115589457E-2</v>
      </c>
      <c r="BU177">
        <v>19.975902660227</v>
      </c>
      <c r="BV177">
        <v>32.433572373599283</v>
      </c>
      <c r="BW177">
        <v>2.6464536883157712</v>
      </c>
      <c r="BX177">
        <v>22.432363324642523</v>
      </c>
      <c r="BY177">
        <v>61.902215959281236</v>
      </c>
      <c r="BZ177">
        <v>12.322641680465773</v>
      </c>
      <c r="CA177">
        <v>6.7865451231605807</v>
      </c>
      <c r="CB177">
        <v>0.12773194784679809</v>
      </c>
      <c r="CC177">
        <v>0.18021035680216008</v>
      </c>
      <c r="CD177">
        <v>1.070173686945143</v>
      </c>
      <c r="CE177">
        <v>0.95257175366930447</v>
      </c>
      <c r="CF177">
        <v>1.2965356939665872E-3</v>
      </c>
      <c r="CG177">
        <v>3.4259728349171448E-3</v>
      </c>
      <c r="CH177">
        <v>1.417580052336791E-3</v>
      </c>
      <c r="CI177">
        <v>1.4530590827244742E-3</v>
      </c>
      <c r="CJ177">
        <v>1.7745829279623858E-3</v>
      </c>
      <c r="CK177">
        <v>2.5805621220628822E-3</v>
      </c>
      <c r="CL177">
        <v>1.1544616534052716E-2</v>
      </c>
      <c r="CM177">
        <v>4.3759283645907589E-3</v>
      </c>
      <c r="CN177">
        <v>1.5200213255852742E-2</v>
      </c>
      <c r="CO177">
        <v>1.9279987627196717E-3</v>
      </c>
      <c r="CP177">
        <v>7.3476682938724957E-3</v>
      </c>
      <c r="CQ177">
        <v>3.1644340273921786E-3</v>
      </c>
      <c r="CR177">
        <v>5.5932982637643871E-3</v>
      </c>
      <c r="CS177">
        <v>2.1829913665488525E-3</v>
      </c>
      <c r="CT177">
        <v>8.3952900181398053E-3</v>
      </c>
      <c r="CU177">
        <v>2.1422996965411076E-3</v>
      </c>
      <c r="CV177">
        <v>5.5921026579905638E-3</v>
      </c>
      <c r="CW177">
        <v>7.1163954934432587E-3</v>
      </c>
      <c r="CX177">
        <v>3.4212614065747896E-3</v>
      </c>
      <c r="CY177">
        <v>2.3915408910275171E-3</v>
      </c>
    </row>
    <row r="178" spans="1:103" x14ac:dyDescent="0.25">
      <c r="A178" s="37" t="s">
        <v>831</v>
      </c>
      <c r="B178">
        <v>884.96005526519355</v>
      </c>
      <c r="C178">
        <v>114.1826371381126</v>
      </c>
      <c r="D178" t="s">
        <v>832</v>
      </c>
      <c r="E178" t="s">
        <v>833</v>
      </c>
      <c r="F178">
        <v>177.56481612532127</v>
      </c>
      <c r="G178">
        <v>251505.93014662983</v>
      </c>
      <c r="H178">
        <v>110.83722517137782</v>
      </c>
      <c r="I178">
        <v>283.4174809458105</v>
      </c>
      <c r="J178">
        <v>396940.65620542085</v>
      </c>
      <c r="K178">
        <v>380433.19556479726</v>
      </c>
      <c r="L178">
        <v>9.6916379900256739</v>
      </c>
      <c r="M178">
        <v>75.565938204471792</v>
      </c>
      <c r="N178">
        <v>111.4862554899458</v>
      </c>
      <c r="O178">
        <v>7653.0355483643907</v>
      </c>
      <c r="P178">
        <v>111.06513627860637</v>
      </c>
      <c r="Q178">
        <v>0.82529076850382932</v>
      </c>
      <c r="R178">
        <v>685.21247097783873</v>
      </c>
      <c r="S178">
        <v>1927.2638912752168</v>
      </c>
      <c r="T178">
        <v>243.53053113036214</v>
      </c>
      <c r="U178">
        <v>1057.0370986544744</v>
      </c>
      <c r="V178">
        <v>157.09763586196553</v>
      </c>
      <c r="W178">
        <v>38.918535058290118</v>
      </c>
      <c r="X178">
        <v>100.81525138986133</v>
      </c>
      <c r="Y178">
        <v>9.0192387948435915</v>
      </c>
      <c r="Z178">
        <v>36.630795877876146</v>
      </c>
      <c r="AA178">
        <v>4.3790803785988333</v>
      </c>
      <c r="AB178">
        <v>8.6181627446531675</v>
      </c>
      <c r="AC178">
        <v>0.68533451897343234</v>
      </c>
      <c r="AD178">
        <v>3.3754080075539652</v>
      </c>
      <c r="AE178">
        <v>0.3416312208445822</v>
      </c>
      <c r="AF178">
        <v>1.4658992271181124E-2</v>
      </c>
      <c r="AG178">
        <v>1.584913467466633</v>
      </c>
      <c r="AH178">
        <v>2.5183071059513762</v>
      </c>
      <c r="AI178">
        <v>0.58769558939292499</v>
      </c>
      <c r="AJ178" s="29">
        <v>14.125776212395685</v>
      </c>
      <c r="AK178" s="30">
        <v>1.5296494717101483</v>
      </c>
      <c r="AL178" s="30" t="s">
        <v>836</v>
      </c>
      <c r="AM178" s="30" t="s">
        <v>837</v>
      </c>
      <c r="AN178" s="30">
        <v>32.64625930040534</v>
      </c>
      <c r="AO178" s="30">
        <v>2400.3657195057781</v>
      </c>
      <c r="AP178" s="30">
        <v>23.823262360885842</v>
      </c>
      <c r="AQ178" s="30">
        <v>65.474064692565435</v>
      </c>
      <c r="AR178" s="30">
        <v>5103.2413296526056</v>
      </c>
      <c r="AS178" s="30">
        <v>5526.1348595722566</v>
      </c>
      <c r="AT178" s="30">
        <v>0.34480385429034544</v>
      </c>
      <c r="AU178" s="30">
        <v>0.83126532252298679</v>
      </c>
      <c r="AV178" s="30">
        <v>2.3691281908382327</v>
      </c>
      <c r="AW178" s="30">
        <v>89.434566566388355</v>
      </c>
      <c r="AX178" s="30">
        <v>1.0447974891975769</v>
      </c>
      <c r="AY178" s="30">
        <v>2.7535273350459775E-2</v>
      </c>
      <c r="AZ178" s="30">
        <v>9.4539285356098599</v>
      </c>
      <c r="BA178" s="30">
        <v>28.183053619374778</v>
      </c>
      <c r="BB178" s="30">
        <v>3.9774557602974134</v>
      </c>
      <c r="BC178" s="30">
        <v>15.607894862430308</v>
      </c>
      <c r="BD178" s="30">
        <v>1.8469180163541163</v>
      </c>
      <c r="BE178" s="30">
        <v>0.44650894919123263</v>
      </c>
      <c r="BF178" s="30">
        <v>1.1079801145454036</v>
      </c>
      <c r="BG178" s="30">
        <v>0.1057777942126937</v>
      </c>
      <c r="BH178" s="30">
        <v>0.47303280170840678</v>
      </c>
      <c r="BI178" s="30">
        <v>6.9788241952918759E-2</v>
      </c>
      <c r="BJ178" s="30">
        <v>0.16437535689753227</v>
      </c>
      <c r="BK178" s="30">
        <v>1.9545909062813442E-2</v>
      </c>
      <c r="BL178" s="30">
        <v>9.0836798849381423E-2</v>
      </c>
      <c r="BM178" s="30">
        <v>1.3364599567787289E-2</v>
      </c>
      <c r="BN178" s="30">
        <v>4.9441659646418884E-3</v>
      </c>
      <c r="BO178" s="30">
        <v>4.1901139412429206E-2</v>
      </c>
      <c r="BP178" s="30">
        <v>4.8458616617813824E-2</v>
      </c>
      <c r="BQ178" s="31">
        <v>2.4121943419284086E-2</v>
      </c>
      <c r="BR178">
        <v>0.39886022688966521</v>
      </c>
      <c r="BS178">
        <v>1.5639196733035113E-2</v>
      </c>
      <c r="BT178">
        <v>0.12116112731176494</v>
      </c>
      <c r="BU178">
        <v>43.820866216371584</v>
      </c>
      <c r="BV178">
        <v>71.0726789976449</v>
      </c>
      <c r="BW178">
        <v>5.8810966376734779</v>
      </c>
      <c r="BX178">
        <v>49.608454997049641</v>
      </c>
      <c r="BY178">
        <v>135.55769501214212</v>
      </c>
      <c r="BZ178">
        <v>25.951606594400744</v>
      </c>
      <c r="CA178">
        <v>14.893228839421653</v>
      </c>
      <c r="CB178">
        <v>0.26970969191188043</v>
      </c>
      <c r="CC178">
        <v>0.39529389969798912</v>
      </c>
      <c r="CD178">
        <v>2.3485524045331347</v>
      </c>
      <c r="CE178">
        <v>2.0615188098466715</v>
      </c>
      <c r="CF178">
        <v>2.8457518299620861E-3</v>
      </c>
      <c r="CG178">
        <v>5.9059947584523247E-3</v>
      </c>
      <c r="CH178">
        <v>3.9640077646456613E-3</v>
      </c>
      <c r="CI178">
        <v>1.0826363882108397E-3</v>
      </c>
      <c r="CJ178">
        <v>3.3476803017569493E-3</v>
      </c>
      <c r="CK178">
        <v>2.4650457426116483E-2</v>
      </c>
      <c r="CL178">
        <v>2.536084455867519E-2</v>
      </c>
      <c r="CM178">
        <v>6.7445438588425374E-3</v>
      </c>
      <c r="CN178">
        <v>6.8220194515293568E-3</v>
      </c>
      <c r="CO178">
        <v>4.2353023042515769E-3</v>
      </c>
      <c r="CP178">
        <v>1.613486514403711E-2</v>
      </c>
      <c r="CQ178">
        <v>1.0162500891529225E-3</v>
      </c>
      <c r="CR178">
        <v>9.6439051499808293E-3</v>
      </c>
      <c r="CS178">
        <v>9.7935622077098159E-4</v>
      </c>
      <c r="CT178">
        <v>1.4475641922609143E-2</v>
      </c>
      <c r="CU178">
        <v>4.0386191256333824E-3</v>
      </c>
      <c r="CV178">
        <v>4.1620399870821003E-3</v>
      </c>
      <c r="CW178">
        <v>1.4524209341384049E-2</v>
      </c>
      <c r="CX178">
        <v>7.515653697828641E-3</v>
      </c>
      <c r="CY178">
        <v>6.8512645146018101E-3</v>
      </c>
    </row>
    <row r="179" spans="1:103" x14ac:dyDescent="0.25">
      <c r="A179" s="37" t="s">
        <v>835</v>
      </c>
      <c r="B179">
        <v>1022.3947476401254</v>
      </c>
      <c r="C179">
        <v>100.84909728428235</v>
      </c>
      <c r="D179" t="s">
        <v>836</v>
      </c>
      <c r="E179" t="s">
        <v>837</v>
      </c>
      <c r="F179">
        <v>202.71846414203375</v>
      </c>
      <c r="G179">
        <v>201111.55790451547</v>
      </c>
      <c r="H179">
        <v>146.19395958629917</v>
      </c>
      <c r="I179">
        <v>238.81012083417605</v>
      </c>
      <c r="J179">
        <v>393438.65905848792</v>
      </c>
      <c r="K179">
        <v>375314.86490431405</v>
      </c>
      <c r="L179">
        <v>8.56730642615865</v>
      </c>
      <c r="M179">
        <v>60.58150968514537</v>
      </c>
      <c r="N179">
        <v>83.951990562548261</v>
      </c>
      <c r="O179">
        <v>6919.4544102119917</v>
      </c>
      <c r="P179">
        <v>105.12018301992386</v>
      </c>
      <c r="Q179">
        <v>0.72431155812889669</v>
      </c>
      <c r="R179">
        <v>699.33956753890902</v>
      </c>
      <c r="S179">
        <v>2000.8361421502095</v>
      </c>
      <c r="T179">
        <v>250.98554112075064</v>
      </c>
      <c r="U179">
        <v>1055.4129195119374</v>
      </c>
      <c r="V179">
        <v>150.83492535157919</v>
      </c>
      <c r="W179">
        <v>36.791353891285951</v>
      </c>
      <c r="X179">
        <v>94.901202711367432</v>
      </c>
      <c r="Y179">
        <v>8.6744805007490289</v>
      </c>
      <c r="Z179">
        <v>37.476265350548069</v>
      </c>
      <c r="AA179">
        <v>4.7513884168266944</v>
      </c>
      <c r="AB179">
        <v>9.2783511906947851</v>
      </c>
      <c r="AC179">
        <v>0.70692035282114707</v>
      </c>
      <c r="AD179">
        <v>3.3807064737304842</v>
      </c>
      <c r="AE179">
        <v>0.33084345306142177</v>
      </c>
      <c r="AF179">
        <v>1.3822273019829853E-2</v>
      </c>
      <c r="AG179">
        <v>1.5681030654365804</v>
      </c>
      <c r="AH179">
        <v>2.9321930555988893</v>
      </c>
      <c r="AI179">
        <v>0.81649811182619803</v>
      </c>
      <c r="AJ179" s="29">
        <v>12.773010189950016</v>
      </c>
      <c r="AK179" s="30">
        <v>2.4073683128828218</v>
      </c>
      <c r="AL179" s="30">
        <v>0.12430437356270567</v>
      </c>
      <c r="AM179" s="30" t="s">
        <v>840</v>
      </c>
      <c r="AN179" s="30">
        <v>16.734001680444152</v>
      </c>
      <c r="AO179" s="30">
        <v>3074.9671782769014</v>
      </c>
      <c r="AP179" s="30">
        <v>11.149682280444104</v>
      </c>
      <c r="AQ179" s="30">
        <v>38.862816980199604</v>
      </c>
      <c r="AR179" s="30">
        <v>5373.7797965355558</v>
      </c>
      <c r="AS179" s="30">
        <v>4755.0675958640377</v>
      </c>
      <c r="AT179" s="30">
        <v>0.23550498359538721</v>
      </c>
      <c r="AU179" s="30">
        <v>0.87175120929116534</v>
      </c>
      <c r="AV179" s="30">
        <v>2.1716940060348864</v>
      </c>
      <c r="AW179" s="30">
        <v>76.429239221581369</v>
      </c>
      <c r="AX179" s="30">
        <v>1.2134012453161593</v>
      </c>
      <c r="AY179" s="30">
        <v>2.5090905837826305E-2</v>
      </c>
      <c r="AZ179" s="30">
        <v>9.3791026738674184</v>
      </c>
      <c r="BA179" s="30">
        <v>22.842569759668454</v>
      </c>
      <c r="BB179" s="30">
        <v>2.7646237481426019</v>
      </c>
      <c r="BC179" s="30">
        <v>11.184221519829542</v>
      </c>
      <c r="BD179" s="30">
        <v>1.3054224655736397</v>
      </c>
      <c r="BE179" s="30">
        <v>0.32749681520400237</v>
      </c>
      <c r="BF179" s="30">
        <v>1.1482979555620723</v>
      </c>
      <c r="BG179" s="30">
        <v>0.12062130124905646</v>
      </c>
      <c r="BH179" s="30">
        <v>0.51346733356751939</v>
      </c>
      <c r="BI179" s="30">
        <v>6.0629172770459115E-2</v>
      </c>
      <c r="BJ179" s="30">
        <v>0.10138128866629362</v>
      </c>
      <c r="BK179" s="30">
        <v>1.4185227323580579E-2</v>
      </c>
      <c r="BL179" s="30">
        <v>5.062335424440105E-2</v>
      </c>
      <c r="BM179" s="30">
        <v>8.2112469192006324E-3</v>
      </c>
      <c r="BN179" s="30">
        <v>4.0097223311234319E-3</v>
      </c>
      <c r="BO179" s="30">
        <v>3.3592879590067182E-2</v>
      </c>
      <c r="BP179" s="30">
        <v>4.8204706566194154E-2</v>
      </c>
      <c r="BQ179" s="31">
        <v>1.7066042974691512E-2</v>
      </c>
      <c r="BR179">
        <v>0.19357402425730752</v>
      </c>
      <c r="BS179">
        <v>5.790921687461377E-3</v>
      </c>
      <c r="BT179">
        <v>6.2499997072880863E-2</v>
      </c>
      <c r="BU179">
        <v>21.428447736567605</v>
      </c>
      <c r="BV179">
        <v>34.742857841949132</v>
      </c>
      <c r="BW179">
        <v>2.8172163727654382</v>
      </c>
      <c r="BX179">
        <v>24.072552948349351</v>
      </c>
      <c r="BY179">
        <v>65.59420281162717</v>
      </c>
      <c r="BZ179">
        <v>13.468884894481436</v>
      </c>
      <c r="CA179">
        <v>7.3284775758635519</v>
      </c>
      <c r="CB179">
        <v>0.13319896751646823</v>
      </c>
      <c r="CC179">
        <v>0.19310513276787272</v>
      </c>
      <c r="CD179">
        <v>1.1467768618385275</v>
      </c>
      <c r="CE179">
        <v>1.0224943637474222</v>
      </c>
      <c r="CF179">
        <v>1.3883515794267365E-3</v>
      </c>
      <c r="CG179">
        <v>2.8807588142865832E-3</v>
      </c>
      <c r="CH179">
        <v>2.7591430604472305E-3</v>
      </c>
      <c r="CI179">
        <v>2.5882766036567626E-3</v>
      </c>
      <c r="CJ179">
        <v>2.1302167744210476E-3</v>
      </c>
      <c r="CK179">
        <v>1.2029327693600319E-2</v>
      </c>
      <c r="CL179">
        <v>9.7164191424688219E-3</v>
      </c>
      <c r="CM179">
        <v>3.2916982299976546E-3</v>
      </c>
      <c r="CN179">
        <v>1.7829360718590023E-2</v>
      </c>
      <c r="CO179">
        <v>1.3925148922255815E-3</v>
      </c>
      <c r="CP179">
        <v>9.1685324216597263E-3</v>
      </c>
      <c r="CQ179">
        <v>4.957486016152786E-4</v>
      </c>
      <c r="CR179">
        <v>1.5958170328372121E-3</v>
      </c>
      <c r="CS179">
        <v>1.7937136631662582E-3</v>
      </c>
      <c r="CT179">
        <v>8.9953385743061949E-3</v>
      </c>
      <c r="CU179">
        <v>1.9695672329342472E-3</v>
      </c>
      <c r="CV179">
        <v>2.029956952392878E-3</v>
      </c>
      <c r="CW179">
        <v>5.7908876028990213E-3</v>
      </c>
      <c r="CX179">
        <v>3.665192392307517E-3</v>
      </c>
      <c r="CY179">
        <v>2.9873575643965971E-3</v>
      </c>
    </row>
    <row r="180" spans="1:103" x14ac:dyDescent="0.25">
      <c r="A180" s="35" t="s">
        <v>839</v>
      </c>
      <c r="B180" s="35">
        <v>946.20188492403111</v>
      </c>
      <c r="C180" s="35">
        <v>225.63482206944951</v>
      </c>
      <c r="D180" s="36">
        <v>5.9996083347298335</v>
      </c>
      <c r="E180" s="35" t="s">
        <v>840</v>
      </c>
      <c r="F180" s="35">
        <v>196.29047331891067</v>
      </c>
      <c r="G180" s="35">
        <v>237033.99917919785</v>
      </c>
      <c r="H180" s="35">
        <v>94.503986115944528</v>
      </c>
      <c r="I180" s="35">
        <v>213.27850279636971</v>
      </c>
      <c r="J180" s="35">
        <v>400371.18402282457</v>
      </c>
      <c r="K180" s="35">
        <v>384308.93410115212</v>
      </c>
      <c r="L180" s="35">
        <v>8.6920678451190518</v>
      </c>
      <c r="M180" s="35">
        <v>100.56814917083436</v>
      </c>
      <c r="N180" s="35">
        <v>260.4697731727158</v>
      </c>
      <c r="O180" s="35">
        <v>7403.498225395746</v>
      </c>
      <c r="P180" s="35">
        <v>92.764448056268918</v>
      </c>
      <c r="Q180" s="35">
        <v>1.0424148507033935</v>
      </c>
      <c r="R180" s="35">
        <v>612.51364501496607</v>
      </c>
      <c r="S180" s="35">
        <v>1691.7635129921998</v>
      </c>
      <c r="T180" s="35">
        <v>213.61368340320661</v>
      </c>
      <c r="U180" s="35">
        <v>939.18203187905169</v>
      </c>
      <c r="V180" s="35">
        <v>137.30300034015565</v>
      </c>
      <c r="W180" s="35">
        <v>33.736019992843772</v>
      </c>
      <c r="X180" s="35">
        <v>88.644079685858685</v>
      </c>
      <c r="Y180" s="35">
        <v>7.9579363586518044</v>
      </c>
      <c r="Z180" s="35">
        <v>31.941645333600651</v>
      </c>
      <c r="AA180" s="35">
        <v>3.7572936155667782</v>
      </c>
      <c r="AB180" s="35">
        <v>7.2336084235491835</v>
      </c>
      <c r="AC180" s="35">
        <v>0.58060050734699165</v>
      </c>
      <c r="AD180" s="35">
        <v>2.8780624309073173</v>
      </c>
      <c r="AE180" s="35">
        <v>0.27747937440909493</v>
      </c>
      <c r="AF180" s="35">
        <v>1.4981232120980651E-2</v>
      </c>
      <c r="AG180" s="35">
        <v>1.6094983953244479</v>
      </c>
      <c r="AH180" s="35">
        <v>3.0424008124651056</v>
      </c>
      <c r="AI180" s="35">
        <v>0.6780589219452795</v>
      </c>
      <c r="AJ180" s="29">
        <v>17.553972188156788</v>
      </c>
      <c r="AK180" s="30">
        <v>1.691421046463067</v>
      </c>
      <c r="AL180" s="30" t="s">
        <v>843</v>
      </c>
      <c r="AM180" s="30" t="s">
        <v>844</v>
      </c>
      <c r="AN180" s="30">
        <v>38.820424016371263</v>
      </c>
      <c r="AO180" s="30">
        <v>4789.6078657383905</v>
      </c>
      <c r="AP180" s="30">
        <v>23.16796343362919</v>
      </c>
      <c r="AQ180" s="30">
        <v>74.893978730311034</v>
      </c>
      <c r="AR180" s="30">
        <v>8321.4325763926154</v>
      </c>
      <c r="AS180" s="30">
        <v>6583.0910368421337</v>
      </c>
      <c r="AT180" s="30">
        <v>0.36510647502793431</v>
      </c>
      <c r="AU180" s="30">
        <v>1.0716617876276591</v>
      </c>
      <c r="AV180" s="30">
        <v>2.8159357760835433</v>
      </c>
      <c r="AW180" s="30">
        <v>116.89579509007314</v>
      </c>
      <c r="AX180" s="30">
        <v>2.1247625926698182</v>
      </c>
      <c r="AY180" s="30">
        <v>2.3732234986800414E-2</v>
      </c>
      <c r="AZ180" s="30">
        <v>17.557939053696835</v>
      </c>
      <c r="BA180" s="30">
        <v>44.00719271174227</v>
      </c>
      <c r="BB180" s="30">
        <v>5.0465960568164698</v>
      </c>
      <c r="BC180" s="30">
        <v>17.877911330439765</v>
      </c>
      <c r="BD180" s="30">
        <v>2.7333500262338637</v>
      </c>
      <c r="BE180" s="30">
        <v>0.70143868792902808</v>
      </c>
      <c r="BF180" s="30">
        <v>1.869500544720907</v>
      </c>
      <c r="BG180" s="30">
        <v>0.18224254833608891</v>
      </c>
      <c r="BH180" s="30">
        <v>0.94911574987758063</v>
      </c>
      <c r="BI180" s="30">
        <v>0.13097665741663866</v>
      </c>
      <c r="BJ180" s="30">
        <v>0.23108123696484489</v>
      </c>
      <c r="BK180" s="30">
        <v>2.2354937529955984E-2</v>
      </c>
      <c r="BL180" s="30">
        <v>0.11207854427524797</v>
      </c>
      <c r="BM180" s="30">
        <v>1.4765827470729685E-2</v>
      </c>
      <c r="BN180" s="30">
        <v>4.4606734773528153E-3</v>
      </c>
      <c r="BO180" s="30">
        <v>0.48071593800840245</v>
      </c>
      <c r="BP180" s="30">
        <v>6.9793377832425965E-2</v>
      </c>
      <c r="BQ180" s="31">
        <v>2.8167903264714553E-2</v>
      </c>
      <c r="BR180">
        <v>0.43801459013814703</v>
      </c>
      <c r="BS180">
        <v>1.1296929916551063E-2</v>
      </c>
      <c r="BT180">
        <v>0.140819541860943</v>
      </c>
      <c r="BU180">
        <v>48.254865147925315</v>
      </c>
      <c r="BV180">
        <v>78.278747901312215</v>
      </c>
      <c r="BW180">
        <v>6.3933305159432852</v>
      </c>
      <c r="BX180">
        <v>53.619618652639232</v>
      </c>
      <c r="BY180">
        <v>145.78499269449924</v>
      </c>
      <c r="BZ180">
        <v>31.077761451575402</v>
      </c>
      <c r="CA180">
        <v>16.443117311053136</v>
      </c>
      <c r="CB180">
        <v>0.27488740254369276</v>
      </c>
      <c r="CC180">
        <v>0.43525219732334047</v>
      </c>
      <c r="CD180">
        <v>2.574745861027175</v>
      </c>
      <c r="CE180">
        <v>2.2704753484296214</v>
      </c>
      <c r="CF180">
        <v>1.0730706818240288E-3</v>
      </c>
      <c r="CG180">
        <v>2.2261136918456993E-3</v>
      </c>
      <c r="CH180">
        <v>3.4482672482482636E-3</v>
      </c>
      <c r="CI180">
        <v>6.4268365273113508E-3</v>
      </c>
      <c r="CJ180">
        <v>4.31867705504473E-3</v>
      </c>
      <c r="CK180">
        <v>2.3437973959403668E-2</v>
      </c>
      <c r="CL180">
        <v>3.2714235028145459E-2</v>
      </c>
      <c r="CM180">
        <v>5.8687627484005972E-3</v>
      </c>
      <c r="CN180">
        <v>3.3036653516861234E-2</v>
      </c>
      <c r="CO180">
        <v>3.1608782992818526E-3</v>
      </c>
      <c r="CP180">
        <v>3.2525731680699665E-2</v>
      </c>
      <c r="CQ180">
        <v>4.2238103988511012E-3</v>
      </c>
      <c r="CR180">
        <v>3.6362891189902821E-3</v>
      </c>
      <c r="CS180">
        <v>3.1958966699603677E-3</v>
      </c>
      <c r="CT180">
        <v>3.135772033395768E-2</v>
      </c>
      <c r="CU180">
        <v>3.5088788366493188E-3</v>
      </c>
      <c r="CV180">
        <v>4.6243790138602928E-3</v>
      </c>
      <c r="CW180">
        <v>1.1287792096071511E-2</v>
      </c>
      <c r="CX180">
        <v>6.7878642676470341E-3</v>
      </c>
      <c r="CY180">
        <v>7.5878373783113007E-3</v>
      </c>
    </row>
    <row r="181" spans="1:103" x14ac:dyDescent="0.25">
      <c r="A181" s="37" t="s">
        <v>842</v>
      </c>
      <c r="B181">
        <v>966.56873435416117</v>
      </c>
      <c r="C181">
        <v>111.10620743434983</v>
      </c>
      <c r="D181" t="s">
        <v>843</v>
      </c>
      <c r="E181" t="s">
        <v>844</v>
      </c>
      <c r="F181">
        <v>169.69392023259886</v>
      </c>
      <c r="G181">
        <v>249738.89337438555</v>
      </c>
      <c r="H181">
        <v>149.54707654202602</v>
      </c>
      <c r="I181">
        <v>243.01644525230918</v>
      </c>
      <c r="J181">
        <v>394510.69900142658</v>
      </c>
      <c r="K181">
        <v>376674.28103531321</v>
      </c>
      <c r="L181">
        <v>8.5401901563140949</v>
      </c>
      <c r="M181">
        <v>72.989911191983509</v>
      </c>
      <c r="N181">
        <v>113.2017770826111</v>
      </c>
      <c r="O181">
        <v>8011.7383149516027</v>
      </c>
      <c r="P181">
        <v>120.15810384029211</v>
      </c>
      <c r="Q181">
        <v>0.51998713635965277</v>
      </c>
      <c r="R181">
        <v>762.40511443445814</v>
      </c>
      <c r="S181">
        <v>2063.8448798061236</v>
      </c>
      <c r="T181">
        <v>263.33972434076441</v>
      </c>
      <c r="U181">
        <v>1136.4861993340255</v>
      </c>
      <c r="V181">
        <v>169.47349440885804</v>
      </c>
      <c r="W181">
        <v>42.542487790928611</v>
      </c>
      <c r="X181">
        <v>110.14473651572916</v>
      </c>
      <c r="Y181">
        <v>9.6700685080286686</v>
      </c>
      <c r="Z181">
        <v>39.896122044304661</v>
      </c>
      <c r="AA181">
        <v>4.6087086992598083</v>
      </c>
      <c r="AB181">
        <v>8.6700630516086505</v>
      </c>
      <c r="AC181">
        <v>0.74334613174869835</v>
      </c>
      <c r="AD181">
        <v>3.525058633375123</v>
      </c>
      <c r="AE181">
        <v>0.38347837910707966</v>
      </c>
      <c r="AF181">
        <v>8.5320646012182547E-3</v>
      </c>
      <c r="AG181">
        <v>3.2554974275370325</v>
      </c>
      <c r="AH181">
        <v>2.8437256556599224</v>
      </c>
      <c r="AI181">
        <v>0.70230077705853056</v>
      </c>
      <c r="AJ181" s="29">
        <v>18.318524325280514</v>
      </c>
      <c r="AK181" s="30">
        <v>0.90815682904760142</v>
      </c>
      <c r="AL181" s="30" t="s">
        <v>847</v>
      </c>
      <c r="AM181" s="30" t="s">
        <v>848</v>
      </c>
      <c r="AN181" s="30" t="s">
        <v>849</v>
      </c>
      <c r="AO181" s="30">
        <v>7161.2520872034438</v>
      </c>
      <c r="AP181" s="30">
        <v>34.42070079560277</v>
      </c>
      <c r="AQ181" s="30" t="s">
        <v>850</v>
      </c>
      <c r="AR181" s="30">
        <v>10206.329871831957</v>
      </c>
      <c r="AS181" s="30">
        <v>7755.4488258928868</v>
      </c>
      <c r="AT181" s="30">
        <v>0.52335722297505238</v>
      </c>
      <c r="AU181" s="30">
        <v>1.4417204576650111</v>
      </c>
      <c r="AV181" s="30">
        <v>2.4704901273408124</v>
      </c>
      <c r="AW181" s="30">
        <v>185.19034560986526</v>
      </c>
      <c r="AX181" s="30">
        <v>3.9837008031168941</v>
      </c>
      <c r="AY181" s="30">
        <v>9.7591174151882756E-3</v>
      </c>
      <c r="AZ181" s="30">
        <v>22.148337902228395</v>
      </c>
      <c r="BA181" s="30">
        <v>62.288759682376622</v>
      </c>
      <c r="BB181" s="30">
        <v>5.8958469965320361</v>
      </c>
      <c r="BC181" s="30">
        <v>21.74567003733388</v>
      </c>
      <c r="BD181" s="30">
        <v>3.6384566816440143</v>
      </c>
      <c r="BE181" s="30">
        <v>0.83330121191423279</v>
      </c>
      <c r="BF181" s="30">
        <v>2.7811850189904126</v>
      </c>
      <c r="BG181" s="30">
        <v>0.30768261970795335</v>
      </c>
      <c r="BH181" s="30">
        <v>1.1882332660145332</v>
      </c>
      <c r="BI181" s="30">
        <v>0.17680568005020145</v>
      </c>
      <c r="BJ181" s="30">
        <v>0.27578457009414264</v>
      </c>
      <c r="BK181" s="30">
        <v>3.0175121216611554E-2</v>
      </c>
      <c r="BL181" s="30">
        <v>0.17791926254430684</v>
      </c>
      <c r="BM181" s="30">
        <v>2.2786948777762637E-2</v>
      </c>
      <c r="BN181" s="30" t="s">
        <v>851</v>
      </c>
      <c r="BO181" s="30">
        <v>7.6810059620023033E-2</v>
      </c>
      <c r="BP181" s="30">
        <v>4.6390535162453332E-2</v>
      </c>
      <c r="BQ181" s="31">
        <v>1.4058155437530612E-2</v>
      </c>
      <c r="BR181">
        <v>0.59350680739336537</v>
      </c>
      <c r="BS181">
        <v>2.0026163463671021E-2</v>
      </c>
      <c r="BT181">
        <v>0.1930427026934097</v>
      </c>
      <c r="BU181">
        <v>65.43307820614362</v>
      </c>
      <c r="BV181">
        <v>106.04426610287213</v>
      </c>
      <c r="BW181">
        <v>8.6623531213931049</v>
      </c>
      <c r="BX181">
        <v>74.378533960968866</v>
      </c>
      <c r="BY181">
        <v>197.12637265525296</v>
      </c>
      <c r="BZ181">
        <v>41.636413856988476</v>
      </c>
      <c r="CA181">
        <v>22.30087362288506</v>
      </c>
      <c r="CB181">
        <v>0.40009149537091598</v>
      </c>
      <c r="CC181">
        <v>0.59355288527255357</v>
      </c>
      <c r="CD181">
        <v>3.4945744041468698</v>
      </c>
      <c r="CE181">
        <v>3.0711590829033857</v>
      </c>
      <c r="CF181">
        <v>7.1046655226116818E-3</v>
      </c>
      <c r="CG181">
        <v>1.2901793937981741E-2</v>
      </c>
      <c r="CH181">
        <v>5.5454569235924758E-3</v>
      </c>
      <c r="CI181">
        <v>5.6964265687247462E-3</v>
      </c>
      <c r="CJ181">
        <v>6.5672123240292759E-3</v>
      </c>
      <c r="CK181">
        <v>3.634027429209636E-2</v>
      </c>
      <c r="CL181">
        <v>3.5481332685580326E-2</v>
      </c>
      <c r="CM181">
        <v>1.1586325188317434E-2</v>
      </c>
      <c r="CN181">
        <v>1.6151977711940727E-2</v>
      </c>
      <c r="CO181">
        <v>7.1251781684621386E-3</v>
      </c>
      <c r="CP181">
        <v>3.785580223698734E-2</v>
      </c>
      <c r="CQ181">
        <v>5.3337999613173688E-3</v>
      </c>
      <c r="CR181">
        <v>2.4074839816824321E-2</v>
      </c>
      <c r="CS181">
        <v>8.6248579514618812E-3</v>
      </c>
      <c r="CT181">
        <v>3.6140674189830566E-2</v>
      </c>
      <c r="CU181">
        <v>8.7375823483156461E-3</v>
      </c>
      <c r="CV181">
        <v>3.3823319065536733E-2</v>
      </c>
      <c r="CW181">
        <v>2.5616672490283633E-2</v>
      </c>
      <c r="CX181">
        <v>7.3581501116023566E-3</v>
      </c>
      <c r="CY181">
        <v>1.3208096442352768E-2</v>
      </c>
    </row>
    <row r="182" spans="1:103" x14ac:dyDescent="0.25">
      <c r="A182" s="37" t="s">
        <v>846</v>
      </c>
      <c r="B182">
        <v>797.47029946890223</v>
      </c>
      <c r="C182">
        <v>49.545969658452698</v>
      </c>
      <c r="D182" t="s">
        <v>847</v>
      </c>
      <c r="E182" t="s">
        <v>848</v>
      </c>
      <c r="F182" t="s">
        <v>849</v>
      </c>
      <c r="G182">
        <v>268040.28696633194</v>
      </c>
      <c r="H182">
        <v>111.6585286936828</v>
      </c>
      <c r="I182" t="s">
        <v>850</v>
      </c>
      <c r="J182">
        <v>396583.30955777463</v>
      </c>
      <c r="K182">
        <v>379007.43192403566</v>
      </c>
      <c r="L182">
        <v>9.5153894448093705</v>
      </c>
      <c r="M182">
        <v>66.236553335963606</v>
      </c>
      <c r="N182">
        <v>41.979744190293133</v>
      </c>
      <c r="O182">
        <v>8393.9276869127079</v>
      </c>
      <c r="P182">
        <v>137.85994852251102</v>
      </c>
      <c r="Q182">
        <v>2.9302442529872373E-2</v>
      </c>
      <c r="R182">
        <v>783.06421527239922</v>
      </c>
      <c r="S182">
        <v>2163.9273282993013</v>
      </c>
      <c r="T182">
        <v>281.80032664563186</v>
      </c>
      <c r="U182">
        <v>1317.2391171272991</v>
      </c>
      <c r="V182">
        <v>197.65405257783289</v>
      </c>
      <c r="W182">
        <v>48.849673324098198</v>
      </c>
      <c r="X182">
        <v>132.34424700135295</v>
      </c>
      <c r="Y182">
        <v>11.352402930050788</v>
      </c>
      <c r="Z182">
        <v>44.271645835184017</v>
      </c>
      <c r="AA182">
        <v>5.0235825872726991</v>
      </c>
      <c r="AB182">
        <v>9.5922116553129069</v>
      </c>
      <c r="AC182">
        <v>0.72641851430175364</v>
      </c>
      <c r="AD182">
        <v>3.7145069681377323</v>
      </c>
      <c r="AE182">
        <v>0.38238074765126739</v>
      </c>
      <c r="AF182" t="s">
        <v>851</v>
      </c>
      <c r="AG182">
        <v>1.3959113034945636</v>
      </c>
      <c r="AH182">
        <v>1.5417296073276132</v>
      </c>
      <c r="AI182">
        <v>0.16182812692947834</v>
      </c>
      <c r="AJ182" s="29">
        <v>6.2249086996372682</v>
      </c>
      <c r="AK182" s="30">
        <v>1.1985893089644744</v>
      </c>
      <c r="AL182" s="30">
        <v>0.35112316498439722</v>
      </c>
      <c r="AM182" s="30" t="s">
        <v>854</v>
      </c>
      <c r="AN182" s="30">
        <v>18.132795939607508</v>
      </c>
      <c r="AO182" s="30">
        <v>1915.2048799657782</v>
      </c>
      <c r="AP182" s="30">
        <v>10.957636872640901</v>
      </c>
      <c r="AQ182" s="30">
        <v>31.219202620654546</v>
      </c>
      <c r="AR182" s="30">
        <v>2216.3796113017761</v>
      </c>
      <c r="AS182" s="30">
        <v>2662.9006708744068</v>
      </c>
      <c r="AT182" s="30">
        <v>0.23596318783752929</v>
      </c>
      <c r="AU182" s="30">
        <v>1.1459621231641988</v>
      </c>
      <c r="AV182" s="30">
        <v>2.9688960514167282</v>
      </c>
      <c r="AW182" s="30">
        <v>56.80826446852231</v>
      </c>
      <c r="AX182" s="30">
        <v>0.77843686449620486</v>
      </c>
      <c r="AY182" s="30">
        <v>2.066784908409602E-2</v>
      </c>
      <c r="AZ182" s="30">
        <v>3.8260164846705655</v>
      </c>
      <c r="BA182" s="30">
        <v>11.097207464410561</v>
      </c>
      <c r="BB182" s="30">
        <v>1.8313139632536322</v>
      </c>
      <c r="BC182" s="30">
        <v>8.6734969668418405</v>
      </c>
      <c r="BD182" s="30">
        <v>1.4836426774041325</v>
      </c>
      <c r="BE182" s="30">
        <v>0.33392809862478451</v>
      </c>
      <c r="BF182" s="30">
        <v>0.85543853173372919</v>
      </c>
      <c r="BG182" s="30">
        <v>8.0773987181993689E-2</v>
      </c>
      <c r="BH182" s="30">
        <v>0.27586173876764414</v>
      </c>
      <c r="BI182" s="30">
        <v>3.671211977924517E-2</v>
      </c>
      <c r="BJ182" s="30">
        <v>0.10038504968204902</v>
      </c>
      <c r="BK182" s="30">
        <v>1.3584045997327923E-2</v>
      </c>
      <c r="BL182" s="30">
        <v>6.3979208238428564E-2</v>
      </c>
      <c r="BM182" s="30">
        <v>8.9346011824160427E-3</v>
      </c>
      <c r="BN182" s="30" t="s">
        <v>855</v>
      </c>
      <c r="BO182" s="30">
        <v>3.0609815516928932E-2</v>
      </c>
      <c r="BP182" s="30">
        <v>4.0268254777544206E-2</v>
      </c>
      <c r="BQ182" s="31">
        <v>1.4826310389093581E-2</v>
      </c>
      <c r="BR182">
        <v>0.18069828515045974</v>
      </c>
      <c r="BS182">
        <v>5.4063426080761005E-3</v>
      </c>
      <c r="BT182">
        <v>5.8746037488174647E-2</v>
      </c>
      <c r="BU182">
        <v>20.20536919503613</v>
      </c>
      <c r="BV182">
        <v>32.627149069601415</v>
      </c>
      <c r="BW182">
        <v>2.6091592149369913</v>
      </c>
      <c r="BX182">
        <v>22.619636744565959</v>
      </c>
      <c r="BY182">
        <v>60.195187416502726</v>
      </c>
      <c r="BZ182">
        <v>12.692629097190631</v>
      </c>
      <c r="CA182">
        <v>6.8650758749550809</v>
      </c>
      <c r="CB182">
        <v>0.11972167617289028</v>
      </c>
      <c r="CC182">
        <v>0.18236074780907208</v>
      </c>
      <c r="CD182">
        <v>1.0833446177761414</v>
      </c>
      <c r="CE182">
        <v>0.94418235674837758</v>
      </c>
      <c r="CF182">
        <v>1.6431037521631468E-3</v>
      </c>
      <c r="CG182">
        <v>9.2337042377871315E-4</v>
      </c>
      <c r="CH182">
        <v>1.4148454271072678E-3</v>
      </c>
      <c r="CI182">
        <v>2.8371930095120105E-3</v>
      </c>
      <c r="CJ182">
        <v>1.1952434296943703E-3</v>
      </c>
      <c r="CK182">
        <v>1.2504621011885523E-2</v>
      </c>
      <c r="CL182">
        <v>3.1198872352226604E-3</v>
      </c>
      <c r="CM182">
        <v>2.4089775859915037E-3</v>
      </c>
      <c r="CN182">
        <v>1.3523154568034596E-2</v>
      </c>
      <c r="CO182">
        <v>1.2958619621062149E-3</v>
      </c>
      <c r="CP182">
        <v>5.7489982776542875E-3</v>
      </c>
      <c r="CQ182">
        <v>2.251238037463194E-3</v>
      </c>
      <c r="CR182">
        <v>5.5674849006395388E-3</v>
      </c>
      <c r="CS182">
        <v>1.3094167529982678E-3</v>
      </c>
      <c r="CT182">
        <v>1.1899305562940393E-2</v>
      </c>
      <c r="CU182">
        <v>2.1268184991976311E-3</v>
      </c>
      <c r="CV182">
        <v>8.2345535698697524E-3</v>
      </c>
      <c r="CW182">
        <v>4.6311089685290218E-3</v>
      </c>
      <c r="CX182">
        <v>3.3938824777516104E-3</v>
      </c>
      <c r="CY182">
        <v>3.1070303117469861E-3</v>
      </c>
    </row>
    <row r="183" spans="1:103" x14ac:dyDescent="0.25">
      <c r="A183" s="35" t="s">
        <v>853</v>
      </c>
      <c r="B183" s="35">
        <v>1037.3235987183023</v>
      </c>
      <c r="C183" s="35">
        <v>210.22143519345715</v>
      </c>
      <c r="D183" s="36">
        <v>5.5027372076436567</v>
      </c>
      <c r="E183" s="35" t="s">
        <v>854</v>
      </c>
      <c r="F183" s="35">
        <v>238.38733730459751</v>
      </c>
      <c r="G183" s="35">
        <v>213800.82661547951</v>
      </c>
      <c r="H183" s="35">
        <v>98.041528786272394</v>
      </c>
      <c r="I183" s="35">
        <v>311.18552218395246</v>
      </c>
      <c r="J183" s="35">
        <v>395511.26961483597</v>
      </c>
      <c r="K183" s="35">
        <v>392001.2602456992</v>
      </c>
      <c r="L183" s="35">
        <v>9.4695725217868159</v>
      </c>
      <c r="M183" s="35">
        <v>94.857351360731812</v>
      </c>
      <c r="N183" s="35">
        <v>226.74249395960962</v>
      </c>
      <c r="O183" s="35">
        <v>6967.1858945755985</v>
      </c>
      <c r="P183" s="35">
        <v>103.8056912529627</v>
      </c>
      <c r="Q183" s="35">
        <v>0.85393279754700702</v>
      </c>
      <c r="R183" s="35">
        <v>717.01726919082216</v>
      </c>
      <c r="S183" s="35">
        <v>2022.9419233168755</v>
      </c>
      <c r="T183" s="35">
        <v>265.73105991297859</v>
      </c>
      <c r="U183" s="35">
        <v>1136.7623729442623</v>
      </c>
      <c r="V183" s="35">
        <v>161.08113953780546</v>
      </c>
      <c r="W183" s="35">
        <v>38.1988350287318</v>
      </c>
      <c r="X183" s="35">
        <v>97.443609055176452</v>
      </c>
      <c r="Y183" s="35">
        <v>8.7044807055331574</v>
      </c>
      <c r="Z183" s="35">
        <v>36.944220299546735</v>
      </c>
      <c r="AA183" s="35">
        <v>4.5726388914877685</v>
      </c>
      <c r="AB183" s="35">
        <v>9.1023787241931551</v>
      </c>
      <c r="AC183" s="35">
        <v>0.74890601983072069</v>
      </c>
      <c r="AD183" s="35">
        <v>3.3964501783480738</v>
      </c>
      <c r="AE183" s="35">
        <v>0.34495711471802198</v>
      </c>
      <c r="AF183" s="35" t="s">
        <v>855</v>
      </c>
      <c r="AG183" s="35">
        <v>1.4405290014576904</v>
      </c>
      <c r="AH183" s="35">
        <v>3.16603739269872</v>
      </c>
      <c r="AI183" s="35">
        <v>0.73819239620838972</v>
      </c>
      <c r="AJ183" s="29">
        <v>6.1991882484391283</v>
      </c>
      <c r="AK183" s="30">
        <v>2.2607067398576182</v>
      </c>
      <c r="AL183" s="30">
        <v>0.40215961355776514</v>
      </c>
      <c r="AM183" s="30" t="s">
        <v>858</v>
      </c>
      <c r="AN183" s="30">
        <v>19.035710872760482</v>
      </c>
      <c r="AO183" s="30">
        <v>1981.718405270158</v>
      </c>
      <c r="AP183" s="30">
        <v>10.568793544430584</v>
      </c>
      <c r="AQ183" s="30">
        <v>31.269560957513704</v>
      </c>
      <c r="AR183" s="30">
        <v>2279.0404219671609</v>
      </c>
      <c r="AS183" s="30">
        <v>2915.609011324545</v>
      </c>
      <c r="AT183" s="30">
        <v>0.24031023560609713</v>
      </c>
      <c r="AU183" s="30">
        <v>0.97336698402099975</v>
      </c>
      <c r="AV183" s="30">
        <v>2.5137050422734104</v>
      </c>
      <c r="AW183" s="30">
        <v>64.369036755424574</v>
      </c>
      <c r="AX183" s="30">
        <v>1.1445303216969851</v>
      </c>
      <c r="AY183" s="30">
        <v>2.8373468593214136E-3</v>
      </c>
      <c r="AZ183" s="30">
        <v>4.963688115633361</v>
      </c>
      <c r="BA183" s="30">
        <v>14.735177209622146</v>
      </c>
      <c r="BB183" s="30">
        <v>2.531374135708341</v>
      </c>
      <c r="BC183" s="30">
        <v>13.728795216371868</v>
      </c>
      <c r="BD183" s="30">
        <v>2.492897977571467</v>
      </c>
      <c r="BE183" s="30">
        <v>0.51848419777002142</v>
      </c>
      <c r="BF183" s="30">
        <v>1.2118395442257843</v>
      </c>
      <c r="BG183" s="30">
        <v>9.911060725327131E-2</v>
      </c>
      <c r="BH183" s="30">
        <v>0.44329111087254608</v>
      </c>
      <c r="BI183" s="30">
        <v>5.1661711473479567E-2</v>
      </c>
      <c r="BJ183" s="30">
        <v>0.10690563055291975</v>
      </c>
      <c r="BK183" s="30">
        <v>1.5025826004188584E-2</v>
      </c>
      <c r="BL183" s="30">
        <v>6.8664360952402095E-2</v>
      </c>
      <c r="BM183" s="30">
        <v>8.7607203404871711E-3</v>
      </c>
      <c r="BN183" s="30" t="s">
        <v>859</v>
      </c>
      <c r="BO183" s="30">
        <v>2.6671532247333034E-2</v>
      </c>
      <c r="BP183" s="30">
        <v>1.9369670870013633E-2</v>
      </c>
      <c r="BQ183" s="31">
        <v>4.336476589099897E-3</v>
      </c>
      <c r="BR183">
        <v>0.18236317552935979</v>
      </c>
      <c r="BS183">
        <v>5.4489863236439158E-3</v>
      </c>
      <c r="BT183">
        <v>5.7156342107682528E-2</v>
      </c>
      <c r="BU183">
        <v>20.251433087074375</v>
      </c>
      <c r="BV183">
        <v>32.741297275794501</v>
      </c>
      <c r="BW183">
        <v>2.6490793583396286</v>
      </c>
      <c r="BX183">
        <v>22.455540183182695</v>
      </c>
      <c r="BY183">
        <v>59.666391950636736</v>
      </c>
      <c r="BZ183">
        <v>12.808029893497553</v>
      </c>
      <c r="CA183">
        <v>6.8191301380409035</v>
      </c>
      <c r="CB183">
        <v>0.12640451558603061</v>
      </c>
      <c r="CC183">
        <v>0.18225689294637887</v>
      </c>
      <c r="CD183">
        <v>1.0831378360221495</v>
      </c>
      <c r="CE183">
        <v>0.95299547553910824</v>
      </c>
      <c r="CF183">
        <v>1.2986149837088022E-3</v>
      </c>
      <c r="CG183">
        <v>2.6920456636661755E-3</v>
      </c>
      <c r="CH183">
        <v>1.8101906935910515E-3</v>
      </c>
      <c r="CI183">
        <v>2.4271704266839271E-3</v>
      </c>
      <c r="CJ183">
        <v>1.993066938132925E-3</v>
      </c>
      <c r="CK183">
        <v>2.5891688896560413E-3</v>
      </c>
      <c r="CL183">
        <v>1.5095498431786298E-2</v>
      </c>
      <c r="CM183">
        <v>8.2577232898834699E-4</v>
      </c>
      <c r="CN183">
        <v>9.1842858545036609E-3</v>
      </c>
      <c r="CO183">
        <v>1.9303039955380075E-3</v>
      </c>
      <c r="CP183">
        <v>7.3533194784305891E-3</v>
      </c>
      <c r="CQ183">
        <v>4.6600196262153675E-4</v>
      </c>
      <c r="CR183">
        <v>6.5227728592853543E-3</v>
      </c>
      <c r="CS183">
        <v>1.674618133547142E-3</v>
      </c>
      <c r="CT183">
        <v>1.2916163323959859E-2</v>
      </c>
      <c r="CU183">
        <v>2.823026479504844E-3</v>
      </c>
      <c r="CV183">
        <v>8.2877690454676561E-3</v>
      </c>
      <c r="CW183">
        <v>3.6621719242148527E-3</v>
      </c>
      <c r="CX183">
        <v>4.3660331489541486E-3</v>
      </c>
      <c r="CY183">
        <v>3.9329087978780741E-3</v>
      </c>
    </row>
    <row r="184" spans="1:103" x14ac:dyDescent="0.25">
      <c r="A184" s="35" t="s">
        <v>857</v>
      </c>
      <c r="B184" s="35">
        <v>874.07415832854201</v>
      </c>
      <c r="C184" s="35">
        <v>107.17749538103143</v>
      </c>
      <c r="D184" s="36">
        <v>5.0234556584176024</v>
      </c>
      <c r="E184" s="35" t="s">
        <v>858</v>
      </c>
      <c r="F184" s="35">
        <v>185.32913180640207</v>
      </c>
      <c r="G184" s="35">
        <v>214198.08895145479</v>
      </c>
      <c r="H184" s="35">
        <v>132.54602847772608</v>
      </c>
      <c r="I184" s="35">
        <v>308.89215877764786</v>
      </c>
      <c r="J184" s="35">
        <v>393724.53637660487</v>
      </c>
      <c r="K184" s="35">
        <v>393389.16099912545</v>
      </c>
      <c r="L184" s="35">
        <v>9.2889665343899139</v>
      </c>
      <c r="M184" s="35">
        <v>78.53909151837162</v>
      </c>
      <c r="N184" s="35">
        <v>83.540981065489333</v>
      </c>
      <c r="O184" s="35">
        <v>7069.8487316441897</v>
      </c>
      <c r="P184" s="35">
        <v>117.03058720941111</v>
      </c>
      <c r="Q184" s="35">
        <v>1.6542074828591723E-2</v>
      </c>
      <c r="R184" s="35">
        <v>782.41748854913601</v>
      </c>
      <c r="S184" s="35">
        <v>2308.4900122545619</v>
      </c>
      <c r="T184" s="35">
        <v>315.63355527195739</v>
      </c>
      <c r="U184" s="35">
        <v>1366.8610631598767</v>
      </c>
      <c r="V184" s="35">
        <v>195.35751190741982</v>
      </c>
      <c r="W184" s="35">
        <v>46.31817768310772</v>
      </c>
      <c r="X184" s="35">
        <v>117.40854919519857</v>
      </c>
      <c r="Y184" s="35">
        <v>10.127649014204771</v>
      </c>
      <c r="Z184" s="35">
        <v>43.594585485409375</v>
      </c>
      <c r="AA184" s="35">
        <v>5.2571970315558634</v>
      </c>
      <c r="AB184" s="35">
        <v>10.338154536629341</v>
      </c>
      <c r="AC184" s="35">
        <v>0.80543880668355528</v>
      </c>
      <c r="AD184" s="35">
        <v>3.5609194165467937</v>
      </c>
      <c r="AE184" s="35">
        <v>0.3296062236087916</v>
      </c>
      <c r="AF184" s="35" t="s">
        <v>859</v>
      </c>
      <c r="AG184" s="35">
        <v>1.1511899082881891</v>
      </c>
      <c r="AH184" s="35">
        <v>1.2489719161765356</v>
      </c>
      <c r="AI184" s="35">
        <v>4.293046224657996E-2</v>
      </c>
      <c r="AJ184" s="29">
        <v>16.222993870422577</v>
      </c>
      <c r="AK184" s="30">
        <v>3.0262434736665904</v>
      </c>
      <c r="AL184" s="30">
        <v>0.34824000366520275</v>
      </c>
      <c r="AM184" s="30" t="s">
        <v>984</v>
      </c>
      <c r="AN184" s="30">
        <v>38.374295814395673</v>
      </c>
      <c r="AO184" s="30">
        <v>4040.3610654581144</v>
      </c>
      <c r="AP184" s="30">
        <v>23.329584290175298</v>
      </c>
      <c r="AQ184" s="30">
        <v>64.932851038312762</v>
      </c>
      <c r="AR184" s="30">
        <v>5026.2387739234364</v>
      </c>
      <c r="AS184" s="30">
        <v>4844.5882690982517</v>
      </c>
      <c r="AT184" s="30">
        <v>0.43740621927908813</v>
      </c>
      <c r="AU184" s="30">
        <v>1.4053464914961553</v>
      </c>
      <c r="AV184" s="30">
        <v>4.6352911318111074</v>
      </c>
      <c r="AW184" s="30">
        <v>125.05453534510458</v>
      </c>
      <c r="AX184" s="30">
        <v>1.5824559578003292</v>
      </c>
      <c r="AY184" s="30">
        <v>2.0490711685896314E-2</v>
      </c>
      <c r="AZ184" s="30">
        <v>10.139941969958302</v>
      </c>
      <c r="BA184" s="30">
        <v>26.256387722298065</v>
      </c>
      <c r="BB184" s="30">
        <v>3.6840041910207635</v>
      </c>
      <c r="BC184" s="30">
        <v>17.903033069073203</v>
      </c>
      <c r="BD184" s="30">
        <v>2.7628814000923536</v>
      </c>
      <c r="BE184" s="30">
        <v>0.68973574024044348</v>
      </c>
      <c r="BF184" s="30">
        <v>1.5354455075064763</v>
      </c>
      <c r="BG184" s="30">
        <v>0.12851751655487412</v>
      </c>
      <c r="BH184" s="30">
        <v>0.59650115732926046</v>
      </c>
      <c r="BI184" s="30">
        <v>7.3129801592378252E-2</v>
      </c>
      <c r="BJ184" s="30">
        <v>0.16419754011765647</v>
      </c>
      <c r="BK184" s="30">
        <v>2.0470816875547557E-2</v>
      </c>
      <c r="BL184" s="30">
        <v>0.10745276062902658</v>
      </c>
      <c r="BM184" s="30">
        <v>1.4467000743491406E-2</v>
      </c>
      <c r="BN184" s="30" t="s">
        <v>985</v>
      </c>
      <c r="BO184" s="30">
        <v>4.8742443830831816E-2</v>
      </c>
      <c r="BP184" s="30">
        <v>8.0574219511136497E-2</v>
      </c>
      <c r="BQ184" s="31">
        <v>3.3498982268820393E-2</v>
      </c>
      <c r="BR184">
        <v>0.44051441215226489</v>
      </c>
      <c r="BS184">
        <v>1.461024760639806E-2</v>
      </c>
      <c r="BT184">
        <v>0.13728691922715203</v>
      </c>
      <c r="BU184">
        <v>48.31006627107319</v>
      </c>
      <c r="BV184">
        <v>78.082482388402511</v>
      </c>
      <c r="BW184">
        <v>6.4024961301266847</v>
      </c>
      <c r="BX184">
        <v>54.083972392771443</v>
      </c>
      <c r="BY184">
        <v>141.20031525486752</v>
      </c>
      <c r="BZ184">
        <v>29.742772994056473</v>
      </c>
      <c r="CA184">
        <v>16.350099885312179</v>
      </c>
      <c r="CB184">
        <v>0.3475819727808423</v>
      </c>
      <c r="CC184">
        <v>0.43425073906910289</v>
      </c>
      <c r="CD184">
        <v>2.572420022760423</v>
      </c>
      <c r="CE184">
        <v>2.258712305419206</v>
      </c>
      <c r="CF184">
        <v>3.9538937665531144E-3</v>
      </c>
      <c r="CG184">
        <v>2.1823503918786589E-3</v>
      </c>
      <c r="CH184">
        <v>5.0445411928434708E-3</v>
      </c>
      <c r="CI184">
        <v>5.3021241119077167E-3</v>
      </c>
      <c r="CJ184">
        <v>9.7430603873642106E-4</v>
      </c>
      <c r="CK184">
        <v>2.6934345444496785E-2</v>
      </c>
      <c r="CL184">
        <v>3.2279515650182056E-2</v>
      </c>
      <c r="CM184">
        <v>7.3749641673501246E-3</v>
      </c>
      <c r="CN184">
        <v>7.4472991013184971E-3</v>
      </c>
      <c r="CO184">
        <v>3.9644316522622876E-3</v>
      </c>
      <c r="CP184">
        <v>4.6831428793652902E-3</v>
      </c>
      <c r="CQ184">
        <v>4.8463013772148704E-3</v>
      </c>
      <c r="CR184">
        <v>1.9108854369796667E-2</v>
      </c>
      <c r="CS184">
        <v>4.6648312495757762E-3</v>
      </c>
      <c r="CT184">
        <v>3.0916967105351387E-2</v>
      </c>
      <c r="CU184">
        <v>7.2027896613731665E-3</v>
      </c>
      <c r="CV184">
        <v>1.982461677279581E-2</v>
      </c>
      <c r="CW184">
        <v>1.5913200707542173E-2</v>
      </c>
      <c r="CX184">
        <v>6.6784433870492044E-3</v>
      </c>
      <c r="CY184">
        <v>8.832724585158467E-3</v>
      </c>
    </row>
    <row r="185" spans="1:103" x14ac:dyDescent="0.25">
      <c r="A185" s="35" t="s">
        <v>861</v>
      </c>
      <c r="B185" s="35">
        <v>968.07549068926562</v>
      </c>
      <c r="C185" s="35">
        <v>190.51918393745737</v>
      </c>
      <c r="D185" s="36">
        <v>13.182366666220704</v>
      </c>
      <c r="E185" s="35" t="s">
        <v>984</v>
      </c>
      <c r="F185" s="35">
        <v>327.33817139156196</v>
      </c>
      <c r="G185" s="35">
        <v>225645.04470710378</v>
      </c>
      <c r="H185" s="35">
        <v>125.17974330495242</v>
      </c>
      <c r="I185" s="35">
        <v>240.5519130675234</v>
      </c>
      <c r="J185" s="35">
        <v>395010.98430813127</v>
      </c>
      <c r="K185" s="35">
        <v>389691.31776181568</v>
      </c>
      <c r="L185" s="35">
        <v>9.7804959699096301</v>
      </c>
      <c r="M185" s="35">
        <v>81.684165499668083</v>
      </c>
      <c r="N185" s="35">
        <v>163.48704996535062</v>
      </c>
      <c r="O185" s="35">
        <v>7246.1217799652613</v>
      </c>
      <c r="P185" s="35">
        <v>101.98600006809873</v>
      </c>
      <c r="Q185" s="35">
        <v>0.39862924999404231</v>
      </c>
      <c r="R185" s="35">
        <v>669.02438951954196</v>
      </c>
      <c r="S185" s="35">
        <v>1940.7379833682655</v>
      </c>
      <c r="T185" s="35">
        <v>251.13788680435425</v>
      </c>
      <c r="U185" s="35">
        <v>1095.018059591044</v>
      </c>
      <c r="V185" s="35">
        <v>157.16051603580283</v>
      </c>
      <c r="W185" s="35">
        <v>37.789397800481588</v>
      </c>
      <c r="X185" s="35">
        <v>94.047995205684188</v>
      </c>
      <c r="Y185" s="35">
        <v>8.2008940776456534</v>
      </c>
      <c r="Z185" s="35">
        <v>34.680427040158477</v>
      </c>
      <c r="AA185" s="35">
        <v>4.2189419094167597</v>
      </c>
      <c r="AB185" s="35">
        <v>8.7800505256080577</v>
      </c>
      <c r="AC185" s="35">
        <v>0.68491658286273671</v>
      </c>
      <c r="AD185" s="35">
        <v>3.5715520767216016</v>
      </c>
      <c r="AE185" s="35">
        <v>0.31860385629284199</v>
      </c>
      <c r="AF185" s="35" t="s">
        <v>985</v>
      </c>
      <c r="AG185" s="35">
        <v>1.6510042201769191</v>
      </c>
      <c r="AH185" s="35">
        <v>2.8192743515618437</v>
      </c>
      <c r="AI185" s="35">
        <v>0.78054723066872556</v>
      </c>
      <c r="AJ185" s="29">
        <v>9.9394647353576513</v>
      </c>
      <c r="AK185" s="30">
        <v>0.6809875981184359</v>
      </c>
      <c r="AL185" s="30" t="s">
        <v>864</v>
      </c>
      <c r="AM185" s="30" t="s">
        <v>865</v>
      </c>
      <c r="AN185" s="30">
        <v>19.113910956918879</v>
      </c>
      <c r="AO185" s="30">
        <v>1751.4202482629958</v>
      </c>
      <c r="AP185" s="30">
        <v>12.323203106379063</v>
      </c>
      <c r="AQ185" s="30">
        <v>27.688303449671135</v>
      </c>
      <c r="AR185" s="30">
        <v>3768.3601823525723</v>
      </c>
      <c r="AS185" s="30">
        <v>4452.2715918934464</v>
      </c>
      <c r="AT185" s="30">
        <v>0.22113310493772961</v>
      </c>
      <c r="AU185" s="30">
        <v>0.68694729397561938</v>
      </c>
      <c r="AV185" s="30">
        <v>1.4783822743215411</v>
      </c>
      <c r="AW185" s="30">
        <v>80.114590819835243</v>
      </c>
      <c r="AX185" s="30">
        <v>1.0503555114318861</v>
      </c>
      <c r="AY185" s="30">
        <v>4.0846947601978394E-3</v>
      </c>
      <c r="AZ185" s="30">
        <v>6.9590574952967055</v>
      </c>
      <c r="BA185" s="30">
        <v>23.794108149673352</v>
      </c>
      <c r="BB185" s="30">
        <v>3.8560776807399924</v>
      </c>
      <c r="BC185" s="30">
        <v>14.225716213065624</v>
      </c>
      <c r="BD185" s="30">
        <v>2.0087899959351785</v>
      </c>
      <c r="BE185" s="30">
        <v>0.52964509221940004</v>
      </c>
      <c r="BF185" s="30">
        <v>1.1323701723111577</v>
      </c>
      <c r="BG185" s="30">
        <v>9.8674991233203932E-2</v>
      </c>
      <c r="BH185" s="30">
        <v>0.35849951838585631</v>
      </c>
      <c r="BI185" s="30">
        <v>5.3107010506397156E-2</v>
      </c>
      <c r="BJ185" s="30">
        <v>0.14629532523141628</v>
      </c>
      <c r="BK185" s="30">
        <v>1.5699029269880392E-2</v>
      </c>
      <c r="BL185" s="30">
        <v>6.759542972105112E-2</v>
      </c>
      <c r="BM185" s="30">
        <v>8.6610442106474592E-3</v>
      </c>
      <c r="BN185" s="30" t="s">
        <v>866</v>
      </c>
      <c r="BO185" s="30">
        <v>4.0100995292327919E-2</v>
      </c>
      <c r="BP185" s="30">
        <v>2.6404456469277728E-2</v>
      </c>
      <c r="BQ185" s="31">
        <v>9.789006312900821E-3</v>
      </c>
      <c r="BR185">
        <v>0.17843721182271127</v>
      </c>
      <c r="BS185">
        <v>4.5765975284756105E-3</v>
      </c>
      <c r="BT185">
        <v>5.796346635475029E-2</v>
      </c>
      <c r="BU185">
        <v>19.700974206950555</v>
      </c>
      <c r="BV185">
        <v>31.955453788242799</v>
      </c>
      <c r="BW185">
        <v>2.5913053076971231</v>
      </c>
      <c r="BX185">
        <v>21.913340018401104</v>
      </c>
      <c r="BY185">
        <v>57.470565535353551</v>
      </c>
      <c r="BZ185">
        <v>12.181005650480785</v>
      </c>
      <c r="CA185">
        <v>6.6117887412299501</v>
      </c>
      <c r="CB185">
        <v>0.12308686371267517</v>
      </c>
      <c r="CC185">
        <v>0.17752259302551296</v>
      </c>
      <c r="CD185">
        <v>1.0490587019832307</v>
      </c>
      <c r="CE185">
        <v>0.92942450091078621</v>
      </c>
      <c r="CF185">
        <v>4.3880360468803519E-4</v>
      </c>
      <c r="CG185">
        <v>2.6300111948900275E-3</v>
      </c>
      <c r="CH185">
        <v>1.7669714966600896E-3</v>
      </c>
      <c r="CI185">
        <v>5.0835513976767799E-3</v>
      </c>
      <c r="CJ185">
        <v>1.4929511003911136E-3</v>
      </c>
      <c r="CK185">
        <v>2.566580552639695E-3</v>
      </c>
      <c r="CL185">
        <v>1.1306920967732349E-2</v>
      </c>
      <c r="CM185">
        <v>3.5019616290393085E-3</v>
      </c>
      <c r="CN185">
        <v>1.485052130013974E-2</v>
      </c>
      <c r="CO185">
        <v>1.2724198945125882E-3</v>
      </c>
      <c r="CP185">
        <v>7.1736627390599945E-3</v>
      </c>
      <c r="CQ185">
        <v>4.6167426151378944E-4</v>
      </c>
      <c r="CR185">
        <v>4.2999075950689017E-3</v>
      </c>
      <c r="CS185">
        <v>1.9005209127974491E-3</v>
      </c>
      <c r="CT185">
        <v>6.4560495617313543E-3</v>
      </c>
      <c r="CU185">
        <v>2.5506126887169375E-3</v>
      </c>
      <c r="CV185">
        <v>1.1341473731764517E-2</v>
      </c>
      <c r="CW185">
        <v>5.9269161478571466E-3</v>
      </c>
      <c r="CX185">
        <v>3.0431361836770281E-3</v>
      </c>
      <c r="CY185">
        <v>2.7286601079815681E-3</v>
      </c>
    </row>
    <row r="186" spans="1:103" x14ac:dyDescent="0.25">
      <c r="A186" s="37" t="s">
        <v>863</v>
      </c>
      <c r="B186">
        <v>996.24136518107332</v>
      </c>
      <c r="C186">
        <v>51.817582251679688</v>
      </c>
      <c r="D186" t="s">
        <v>864</v>
      </c>
      <c r="E186" t="s">
        <v>865</v>
      </c>
      <c r="F186">
        <v>151.73936342554236</v>
      </c>
      <c r="G186">
        <v>207292.28636279693</v>
      </c>
      <c r="H186">
        <v>289.8505760965499</v>
      </c>
      <c r="I186">
        <v>238.9111581855617</v>
      </c>
      <c r="J186">
        <v>393867.47503566334</v>
      </c>
      <c r="K186">
        <v>385698.15460399905</v>
      </c>
      <c r="L186">
        <v>8.5105376618674917</v>
      </c>
      <c r="M186">
        <v>54.328616737000971</v>
      </c>
      <c r="N186">
        <v>47.670855010057863</v>
      </c>
      <c r="O186">
        <v>7426.0080493801916</v>
      </c>
      <c r="P186">
        <v>114.9638307599065</v>
      </c>
      <c r="Q186">
        <v>3.9885133782345455E-2</v>
      </c>
      <c r="R186">
        <v>763.27517040433543</v>
      </c>
      <c r="S186">
        <v>2175.2205015390873</v>
      </c>
      <c r="T186">
        <v>281.94637070742453</v>
      </c>
      <c r="U186">
        <v>1191.7674561173378</v>
      </c>
      <c r="V186">
        <v>170.52906055929799</v>
      </c>
      <c r="W186">
        <v>41.494781357120424</v>
      </c>
      <c r="X186">
        <v>107.21506296487298</v>
      </c>
      <c r="Y186">
        <v>9.4922960459964809</v>
      </c>
      <c r="Z186">
        <v>39.846971538039462</v>
      </c>
      <c r="AA186">
        <v>4.9594697059313715</v>
      </c>
      <c r="AB186">
        <v>9.9409051296087263</v>
      </c>
      <c r="AC186">
        <v>0.7749186989658633</v>
      </c>
      <c r="AD186">
        <v>3.5003334881824633</v>
      </c>
      <c r="AE186">
        <v>0.35668947258643469</v>
      </c>
      <c r="AF186" t="s">
        <v>866</v>
      </c>
      <c r="AG186">
        <v>1.5413685194242448</v>
      </c>
      <c r="AH186">
        <v>1.946177043131945</v>
      </c>
      <c r="AI186">
        <v>0.27674543241076888</v>
      </c>
      <c r="AJ186" s="29">
        <v>13.629948684381521</v>
      </c>
      <c r="AK186" s="30">
        <v>0.99783404960323685</v>
      </c>
      <c r="AL186" s="30" t="s">
        <v>869</v>
      </c>
      <c r="AM186" s="30" t="s">
        <v>870</v>
      </c>
      <c r="AN186" s="30">
        <v>16.300589874116252</v>
      </c>
      <c r="AO186" s="30">
        <v>2196.9545615805068</v>
      </c>
      <c r="AP186" s="30">
        <v>10.363670631790148</v>
      </c>
      <c r="AQ186" s="30">
        <v>28.082565157856372</v>
      </c>
      <c r="AR186" s="30">
        <v>5299.9646592160379</v>
      </c>
      <c r="AS186" s="30">
        <v>6253.1122979119018</v>
      </c>
      <c r="AT186" s="30">
        <v>0.24044673555421547</v>
      </c>
      <c r="AU186" s="30">
        <v>0.93999740618326666</v>
      </c>
      <c r="AV186" s="30">
        <v>1.660076338575933</v>
      </c>
      <c r="AW186" s="30">
        <v>88.802799962095236</v>
      </c>
      <c r="AX186" s="30">
        <v>1.2447478766862721</v>
      </c>
      <c r="AY186" s="30">
        <v>2.6908379399607839E-3</v>
      </c>
      <c r="AZ186" s="30">
        <v>9.9657340864878687</v>
      </c>
      <c r="BA186" s="30">
        <v>34.962610390468761</v>
      </c>
      <c r="BB186" s="30">
        <v>4.6774673506439735</v>
      </c>
      <c r="BC186" s="30">
        <v>17.731934325275173</v>
      </c>
      <c r="BD186" s="30">
        <v>2.4996330648765133</v>
      </c>
      <c r="BE186" s="30">
        <v>0.62072622971308511</v>
      </c>
      <c r="BF186" s="30">
        <v>1.2566947396434902</v>
      </c>
      <c r="BG186" s="30">
        <v>0.11838881800147052</v>
      </c>
      <c r="BH186" s="30">
        <v>0.57788320621267031</v>
      </c>
      <c r="BI186" s="30">
        <v>8.5425586847769228E-2</v>
      </c>
      <c r="BJ186" s="30">
        <v>0.18284979049902433</v>
      </c>
      <c r="BK186" s="30">
        <v>1.6658991179238882E-2</v>
      </c>
      <c r="BL186" s="30">
        <v>6.6831153595015347E-2</v>
      </c>
      <c r="BM186" s="30">
        <v>8.5334212200890991E-3</v>
      </c>
      <c r="BN186" s="30">
        <v>4.0805961231706713E-3</v>
      </c>
      <c r="BO186" s="30">
        <v>2.6588373735257589E-2</v>
      </c>
      <c r="BP186" s="30">
        <v>1.7722968148357384E-2</v>
      </c>
      <c r="BQ186" s="31">
        <v>3.6246087282169699E-3</v>
      </c>
      <c r="BR186">
        <v>0.17672585196520019</v>
      </c>
      <c r="BS186">
        <v>4.5424611054382894E-3</v>
      </c>
      <c r="BT186">
        <v>5.4957758357290012E-2</v>
      </c>
      <c r="BU186">
        <v>19.377192639844584</v>
      </c>
      <c r="BV186">
        <v>31.427745726009654</v>
      </c>
      <c r="BW186">
        <v>2.5125428021367742</v>
      </c>
      <c r="BX186">
        <v>21.531377038942029</v>
      </c>
      <c r="BY186">
        <v>55.663512930663309</v>
      </c>
      <c r="BZ186">
        <v>11.334179762937353</v>
      </c>
      <c r="CA186">
        <v>6.5049906402038724</v>
      </c>
      <c r="CB186">
        <v>0.11654395354759682</v>
      </c>
      <c r="CC186">
        <v>0.1734476544432936</v>
      </c>
      <c r="CD186">
        <v>1.0315145804104358</v>
      </c>
      <c r="CE186">
        <v>0.90191810190361199</v>
      </c>
      <c r="CF186">
        <v>4.1933806149104495E-4</v>
      </c>
      <c r="CG186">
        <v>2.5917403965057817E-3</v>
      </c>
      <c r="CH186">
        <v>2.692803687138195E-3</v>
      </c>
      <c r="CI186">
        <v>2.7763811905601754E-3</v>
      </c>
      <c r="CJ186">
        <v>3.8837666516150314E-4</v>
      </c>
      <c r="CK186">
        <v>2.4541267036855842E-3</v>
      </c>
      <c r="CL186">
        <v>2.9411361451643697E-3</v>
      </c>
      <c r="CM186">
        <v>4.2564452328364118E-3</v>
      </c>
      <c r="CN186">
        <v>8.852827437877419E-3</v>
      </c>
      <c r="CO186">
        <v>1.5997079437711636E-3</v>
      </c>
      <c r="CP186">
        <v>9.2614315439416336E-3</v>
      </c>
      <c r="CQ186">
        <v>2.3977122891030867E-3</v>
      </c>
      <c r="CR186">
        <v>6.3020384775037677E-3</v>
      </c>
      <c r="CS186">
        <v>4.2435194635559778E-4</v>
      </c>
      <c r="CT186">
        <v>1.1595833405664347E-2</v>
      </c>
      <c r="CU186">
        <v>1.7717147577347183E-3</v>
      </c>
      <c r="CV186">
        <v>6.862727472286786E-3</v>
      </c>
      <c r="CW186">
        <v>7.4083641630886335E-3</v>
      </c>
      <c r="CX186">
        <v>6.0732047167749671E-4</v>
      </c>
      <c r="CY186">
        <v>2.7066347390580559E-3</v>
      </c>
    </row>
    <row r="187" spans="1:103" x14ac:dyDescent="0.25">
      <c r="A187" s="37" t="s">
        <v>868</v>
      </c>
      <c r="B187">
        <v>913.2323810912435</v>
      </c>
      <c r="C187">
        <v>79.074358909615214</v>
      </c>
      <c r="D187" t="s">
        <v>869</v>
      </c>
      <c r="E187" t="s">
        <v>870</v>
      </c>
      <c r="F187">
        <v>80.077462194865348</v>
      </c>
      <c r="G187">
        <v>200848.68223804139</v>
      </c>
      <c r="H187">
        <v>118.60764758515592</v>
      </c>
      <c r="I187">
        <v>220.11908845152365</v>
      </c>
      <c r="J187">
        <v>399299.14407988591</v>
      </c>
      <c r="K187">
        <v>378826.86467541917</v>
      </c>
      <c r="L187">
        <v>7.7510830881782518</v>
      </c>
      <c r="M187">
        <v>74.279658023311598</v>
      </c>
      <c r="N187">
        <v>66.34978208336463</v>
      </c>
      <c r="O187">
        <v>7094.6135353356849</v>
      </c>
      <c r="P187">
        <v>122.20915719501906</v>
      </c>
      <c r="Q187">
        <v>1.5318374383246191E-2</v>
      </c>
      <c r="R187">
        <v>867.63759040139723</v>
      </c>
      <c r="S187">
        <v>2423.7439507591421</v>
      </c>
      <c r="T187">
        <v>312.49634064103094</v>
      </c>
      <c r="U187">
        <v>1303.7152536178062</v>
      </c>
      <c r="V187">
        <v>187.32034247016713</v>
      </c>
      <c r="W187">
        <v>45.724785075815809</v>
      </c>
      <c r="X187">
        <v>117.21760608269211</v>
      </c>
      <c r="Y187">
        <v>10.436642137007043</v>
      </c>
      <c r="Z187">
        <v>44.735078066793982</v>
      </c>
      <c r="AA187">
        <v>5.413416971192154</v>
      </c>
      <c r="AB187">
        <v>10.279032001800875</v>
      </c>
      <c r="AC187">
        <v>0.78589253899362566</v>
      </c>
      <c r="AD187">
        <v>3.4500501192686897</v>
      </c>
      <c r="AE187">
        <v>0.32190383534167744</v>
      </c>
      <c r="AF187">
        <v>7.0422622973105612E-3</v>
      </c>
      <c r="AG187">
        <v>1.1724229161624364</v>
      </c>
      <c r="AH187">
        <v>1.1503076912191466</v>
      </c>
      <c r="AI187">
        <v>4.8492502231263043E-2</v>
      </c>
      <c r="AJ187" s="29">
        <v>11.891383674144699</v>
      </c>
      <c r="AK187" s="30">
        <v>2.4202467859959991</v>
      </c>
      <c r="AL187" s="30">
        <v>3.6403594508786281E-2</v>
      </c>
      <c r="AM187" s="30" t="s">
        <v>873</v>
      </c>
      <c r="AN187" s="30">
        <v>14.274768997037041</v>
      </c>
      <c r="AO187" s="30">
        <v>1598.1622402127061</v>
      </c>
      <c r="AP187" s="30">
        <v>9.3881171545421864</v>
      </c>
      <c r="AQ187" s="30">
        <v>30.06996294933322</v>
      </c>
      <c r="AR187" s="30">
        <v>5988.3904362118046</v>
      </c>
      <c r="AS187" s="30">
        <v>5342.3109389328165</v>
      </c>
      <c r="AT187" s="30">
        <v>0.23093759646811987</v>
      </c>
      <c r="AU187" s="30">
        <v>1.0194018273626129</v>
      </c>
      <c r="AV187" s="30">
        <v>3.861073857296502</v>
      </c>
      <c r="AW187" s="30">
        <v>55.641550161882201</v>
      </c>
      <c r="AX187" s="30">
        <v>0.7242840354596104</v>
      </c>
      <c r="AY187" s="30">
        <v>1.9495658197652206E-2</v>
      </c>
      <c r="AZ187" s="30">
        <v>7.1913762318437282</v>
      </c>
      <c r="BA187" s="30">
        <v>20.42257492696924</v>
      </c>
      <c r="BB187" s="30">
        <v>2.4935889181381006</v>
      </c>
      <c r="BC187" s="30">
        <v>9.2567632095837951</v>
      </c>
      <c r="BD187" s="30">
        <v>1.4206167851415474</v>
      </c>
      <c r="BE187" s="30">
        <v>0.31063289789302811</v>
      </c>
      <c r="BF187" s="30">
        <v>0.67079580355290647</v>
      </c>
      <c r="BG187" s="30">
        <v>7.0675967507710422E-2</v>
      </c>
      <c r="BH187" s="30">
        <v>0.37195917450289057</v>
      </c>
      <c r="BI187" s="30">
        <v>5.7381406362858871E-2</v>
      </c>
      <c r="BJ187" s="30">
        <v>0.10206927905661181</v>
      </c>
      <c r="BK187" s="30">
        <v>1.0908607109037276E-2</v>
      </c>
      <c r="BL187" s="30">
        <v>5.0391240207097614E-2</v>
      </c>
      <c r="BM187" s="30">
        <v>6.552780392455446E-3</v>
      </c>
      <c r="BN187" s="30" t="s">
        <v>874</v>
      </c>
      <c r="BO187" s="30">
        <v>2.799398871046167E-2</v>
      </c>
      <c r="BP187" s="30">
        <v>3.6510901048378688E-2</v>
      </c>
      <c r="BQ187" s="31">
        <v>1.3158818893748576E-2</v>
      </c>
      <c r="BR187">
        <v>0.17920525973089996</v>
      </c>
      <c r="BS187">
        <v>3.5383886925751027E-3</v>
      </c>
      <c r="BT187">
        <v>5.3824542499455771E-2</v>
      </c>
      <c r="BU187">
        <v>19.429228202226408</v>
      </c>
      <c r="BV187">
        <v>31.460993493939892</v>
      </c>
      <c r="BW187">
        <v>2.5524290987070568</v>
      </c>
      <c r="BX187">
        <v>21.549829136342034</v>
      </c>
      <c r="BY187">
        <v>55.688774516881999</v>
      </c>
      <c r="BZ187">
        <v>12.574367586288423</v>
      </c>
      <c r="CA187">
        <v>6.5303466101423036</v>
      </c>
      <c r="CB187">
        <v>0.11316261210841137</v>
      </c>
      <c r="CC187">
        <v>0.17355944260307643</v>
      </c>
      <c r="CD187">
        <v>1.0286433172272627</v>
      </c>
      <c r="CE187">
        <v>0.90810386965171996</v>
      </c>
      <c r="CF187">
        <v>1.2419590133101622E-3</v>
      </c>
      <c r="CG187">
        <v>3.2708611717735202E-3</v>
      </c>
      <c r="CH187">
        <v>1.361461520268727E-3</v>
      </c>
      <c r="CI187">
        <v>1.4042135650221032E-3</v>
      </c>
      <c r="CJ187">
        <v>1.4629520084671057E-3</v>
      </c>
      <c r="CK187">
        <v>1.0758864525097488E-2</v>
      </c>
      <c r="CL187">
        <v>1.2893956738579343E-2</v>
      </c>
      <c r="CM187">
        <v>3.4331757579224484E-3</v>
      </c>
      <c r="CN187">
        <v>8.7886277608791603E-3</v>
      </c>
      <c r="CO187">
        <v>1.5831500866796727E-3</v>
      </c>
      <c r="CP187">
        <v>9.1413319527161221E-3</v>
      </c>
      <c r="CQ187">
        <v>2.3649350157357715E-3</v>
      </c>
      <c r="CR187">
        <v>6.2270722369959421E-3</v>
      </c>
      <c r="CS187">
        <v>1.8597447332787261E-3</v>
      </c>
      <c r="CT187">
        <v>2.1760490973055128E-3</v>
      </c>
      <c r="CU187">
        <v>1.3786523653206331E-3</v>
      </c>
      <c r="CV187">
        <v>8.8416680038987516E-3</v>
      </c>
      <c r="CW187">
        <v>6.3601458309486079E-3</v>
      </c>
      <c r="CX187">
        <v>2.6613910811037907E-3</v>
      </c>
      <c r="CY187">
        <v>1.8075480736484083E-3</v>
      </c>
    </row>
    <row r="188" spans="1:103" x14ac:dyDescent="0.25">
      <c r="A188" s="37" t="s">
        <v>872</v>
      </c>
      <c r="B188">
        <v>808.63146258156689</v>
      </c>
      <c r="C188">
        <v>175.87717031015461</v>
      </c>
      <c r="D188">
        <v>0.18754953219152137</v>
      </c>
      <c r="E188" t="s">
        <v>873</v>
      </c>
      <c r="F188">
        <v>136.63864343667879</v>
      </c>
      <c r="G188">
        <v>212821.18648898636</v>
      </c>
      <c r="H188">
        <v>93.934584470507758</v>
      </c>
      <c r="I188">
        <v>262.8585267037879</v>
      </c>
      <c r="J188">
        <v>389722.25392296724</v>
      </c>
      <c r="K188">
        <v>373633.22700681048</v>
      </c>
      <c r="L188">
        <v>8.018207118225348</v>
      </c>
      <c r="M188">
        <v>90.314247788270208</v>
      </c>
      <c r="N188">
        <v>187.61663882608997</v>
      </c>
      <c r="O188">
        <v>6904.6020916085818</v>
      </c>
      <c r="P188">
        <v>82.904289225498516</v>
      </c>
      <c r="Q188">
        <v>0.69363296102048622</v>
      </c>
      <c r="R188">
        <v>555.34473034482676</v>
      </c>
      <c r="S188">
        <v>1526.7657451989764</v>
      </c>
      <c r="T188">
        <v>193.48151612635601</v>
      </c>
      <c r="U188">
        <v>824.1178982278459</v>
      </c>
      <c r="V188">
        <v>121.47376120032457</v>
      </c>
      <c r="W188">
        <v>29.960367604661748</v>
      </c>
      <c r="X188">
        <v>78.592145962367084</v>
      </c>
      <c r="Y188">
        <v>6.9626443259646917</v>
      </c>
      <c r="Z188">
        <v>29.115636341423915</v>
      </c>
      <c r="AA188">
        <v>3.4837930294332771</v>
      </c>
      <c r="AB188">
        <v>6.6636149840667276</v>
      </c>
      <c r="AC188">
        <v>0.52906872773041624</v>
      </c>
      <c r="AD188">
        <v>2.5240106698437299</v>
      </c>
      <c r="AE188">
        <v>0.25280565703178426</v>
      </c>
      <c r="AF188" t="s">
        <v>874</v>
      </c>
      <c r="AG188">
        <v>1.3963688870542483</v>
      </c>
      <c r="AH188">
        <v>2.2673081474656702</v>
      </c>
      <c r="AI188">
        <v>0.49548788335803917</v>
      </c>
      <c r="AJ188" s="29">
        <v>7.2052206710208155</v>
      </c>
      <c r="AK188" s="30">
        <v>0.50472959585226918</v>
      </c>
      <c r="AL188" s="30" t="s">
        <v>877</v>
      </c>
      <c r="AM188" s="30" t="s">
        <v>878</v>
      </c>
      <c r="AN188" s="30">
        <v>21.746477804471471</v>
      </c>
      <c r="AO188" s="30">
        <v>2376.6170306530848</v>
      </c>
      <c r="AP188" s="30">
        <v>13.119349429256454</v>
      </c>
      <c r="AQ188" s="30">
        <v>30.406421470573211</v>
      </c>
      <c r="AR188" s="30">
        <v>3035.9949471025025</v>
      </c>
      <c r="AS188" s="30">
        <v>3871.2338658358526</v>
      </c>
      <c r="AT188" s="30">
        <v>0.31574511485482554</v>
      </c>
      <c r="AU188" s="30">
        <v>0.65083412761504356</v>
      </c>
      <c r="AV188" s="30">
        <v>1.6224101211497335</v>
      </c>
      <c r="AW188" s="30">
        <v>105.55638352670472</v>
      </c>
      <c r="AX188" s="30">
        <v>1.0138552290462273</v>
      </c>
      <c r="AY188" s="30">
        <v>6.9170600181385645E-3</v>
      </c>
      <c r="AZ188" s="30">
        <v>4.137891800210161</v>
      </c>
      <c r="BA188" s="30">
        <v>16.638540810730639</v>
      </c>
      <c r="BB188" s="30">
        <v>3.1609278500187972</v>
      </c>
      <c r="BC188" s="30">
        <v>17.311699434066306</v>
      </c>
      <c r="BD188" s="30">
        <v>2.3267015248793892</v>
      </c>
      <c r="BE188" s="30">
        <v>0.55010082481890998</v>
      </c>
      <c r="BF188" s="30">
        <v>1.3168267652838213</v>
      </c>
      <c r="BG188" s="30">
        <v>7.7000579385423512E-2</v>
      </c>
      <c r="BH188" s="30">
        <v>0.32706711744821826</v>
      </c>
      <c r="BI188" s="30">
        <v>5.0341489628526914E-2</v>
      </c>
      <c r="BJ188" s="30">
        <v>0.1304233593949192</v>
      </c>
      <c r="BK188" s="30">
        <v>1.678022239130288E-2</v>
      </c>
      <c r="BL188" s="30">
        <v>7.966517565007869E-2</v>
      </c>
      <c r="BM188" s="30">
        <v>9.8202631908292579E-3</v>
      </c>
      <c r="BN188" s="30" t="s">
        <v>879</v>
      </c>
      <c r="BO188" s="30">
        <v>2.7360938853151436E-2</v>
      </c>
      <c r="BP188" s="30">
        <v>2.9239984379909521E-2</v>
      </c>
      <c r="BQ188" s="31">
        <v>9.729553459430591E-3</v>
      </c>
      <c r="BR188">
        <v>0.20032522457473503</v>
      </c>
      <c r="BS188">
        <v>5.3088288784092106E-3</v>
      </c>
      <c r="BT188">
        <v>6.4553257527664679E-2</v>
      </c>
      <c r="BU188">
        <v>22.136009463336372</v>
      </c>
      <c r="BV188">
        <v>35.866003350015426</v>
      </c>
      <c r="BW188">
        <v>2.9020585994694881</v>
      </c>
      <c r="BX188">
        <v>24.729798342005601</v>
      </c>
      <c r="BY188">
        <v>62.402848193789247</v>
      </c>
      <c r="BZ188">
        <v>12.879578813978075</v>
      </c>
      <c r="CA188">
        <v>7.4165491048160694</v>
      </c>
      <c r="CB188">
        <v>0.12833031704801717</v>
      </c>
      <c r="CC188">
        <v>0.19946669475983833</v>
      </c>
      <c r="CD188">
        <v>1.1742303781755985</v>
      </c>
      <c r="CE188">
        <v>1.030575881865794</v>
      </c>
      <c r="CF188">
        <v>2.6142997850455113E-3</v>
      </c>
      <c r="CG188">
        <v>1.1469025896507299E-3</v>
      </c>
      <c r="CH188">
        <v>1.618228439723526E-3</v>
      </c>
      <c r="CI188">
        <v>1.6712146357781444E-3</v>
      </c>
      <c r="CJ188">
        <v>1.3676934320094218E-3</v>
      </c>
      <c r="CK188">
        <v>8.6414037014610392E-3</v>
      </c>
      <c r="CL188">
        <v>1.3035130516419458E-2</v>
      </c>
      <c r="CM188">
        <v>3.4716964120985652E-3</v>
      </c>
      <c r="CN188">
        <v>1.5217789425173121E-2</v>
      </c>
      <c r="CO188">
        <v>2.8175066499432971E-3</v>
      </c>
      <c r="CP188">
        <v>1.0652308479282505E-2</v>
      </c>
      <c r="CQ188">
        <v>1.5514997784264219E-3</v>
      </c>
      <c r="CR188">
        <v>7.2831834921949085E-3</v>
      </c>
      <c r="CS188">
        <v>1.8777866888444834E-3</v>
      </c>
      <c r="CT188">
        <v>1.2193945141507737E-2</v>
      </c>
      <c r="CU188">
        <v>6.1444893183614066E-4</v>
      </c>
      <c r="CV188">
        <v>7.9802117159992123E-3</v>
      </c>
      <c r="CW188">
        <v>6.0911355691101818E-3</v>
      </c>
      <c r="CX188">
        <v>4.0663837434599635E-3</v>
      </c>
      <c r="CY188">
        <v>4.603209256643594E-3</v>
      </c>
    </row>
    <row r="189" spans="1:103" x14ac:dyDescent="0.25">
      <c r="A189" s="37" t="s">
        <v>876</v>
      </c>
      <c r="B189">
        <v>841.41003494451513</v>
      </c>
      <c r="C189">
        <v>45.774942906433587</v>
      </c>
      <c r="D189" t="s">
        <v>877</v>
      </c>
      <c r="E189" t="s">
        <v>878</v>
      </c>
      <c r="F189">
        <v>174.22993976239292</v>
      </c>
      <c r="G189">
        <v>205083.11190073669</v>
      </c>
      <c r="H189">
        <v>263.43774009168317</v>
      </c>
      <c r="I189">
        <v>207.77062089405013</v>
      </c>
      <c r="J189">
        <v>397298.00285306707</v>
      </c>
      <c r="K189">
        <v>407587.9816193406</v>
      </c>
      <c r="L189">
        <v>9.6900693199814292</v>
      </c>
      <c r="M189">
        <v>56.553817468547265</v>
      </c>
      <c r="N189">
        <v>40.467647741469271</v>
      </c>
      <c r="O189">
        <v>7594.4534720178472</v>
      </c>
      <c r="P189">
        <v>110.97055520739616</v>
      </c>
      <c r="Q189">
        <v>9.0568231273605665E-2</v>
      </c>
      <c r="R189">
        <v>743.94149494355486</v>
      </c>
      <c r="S189">
        <v>2205.2317832015169</v>
      </c>
      <c r="T189">
        <v>303.96382384384685</v>
      </c>
      <c r="U189">
        <v>1296.4889468701131</v>
      </c>
      <c r="V189">
        <v>184.68250021911442</v>
      </c>
      <c r="W189">
        <v>43.279991596071582</v>
      </c>
      <c r="X189">
        <v>105.23847887314462</v>
      </c>
      <c r="Y189">
        <v>9.0140377578003736</v>
      </c>
      <c r="Z189">
        <v>38.013331721984549</v>
      </c>
      <c r="AA189">
        <v>4.9635115086389225</v>
      </c>
      <c r="AB189">
        <v>10.290515074418394</v>
      </c>
      <c r="AC189">
        <v>0.88407838199093347</v>
      </c>
      <c r="AD189">
        <v>4.0445935841630032</v>
      </c>
      <c r="AE189">
        <v>0.38570201953253591</v>
      </c>
      <c r="AF189" t="s">
        <v>879</v>
      </c>
      <c r="AG189">
        <v>0.9899916235018269</v>
      </c>
      <c r="AH189">
        <v>1.7518530324595512</v>
      </c>
      <c r="AI189">
        <v>0.2940290248799724</v>
      </c>
      <c r="AJ189" s="32">
        <v>11.120013611336137</v>
      </c>
      <c r="AK189" s="33">
        <v>1.0992057540279843</v>
      </c>
      <c r="AL189" s="33" t="s">
        <v>882</v>
      </c>
      <c r="AM189" s="33" t="s">
        <v>883</v>
      </c>
      <c r="AN189" s="33">
        <v>14.914536162264264</v>
      </c>
      <c r="AO189" s="33">
        <v>2596.0498765582952</v>
      </c>
      <c r="AP189" s="33">
        <v>11.424189492196271</v>
      </c>
      <c r="AQ189" s="33">
        <v>33.481159305806941</v>
      </c>
      <c r="AR189" s="33">
        <v>5115.7276022535953</v>
      </c>
      <c r="AS189" s="33">
        <v>4712.934801436063</v>
      </c>
      <c r="AT189" s="33">
        <v>0.24832964612479291</v>
      </c>
      <c r="AU189" s="33">
        <v>0.79648364668461991</v>
      </c>
      <c r="AV189" s="33">
        <v>1.1645118304941502</v>
      </c>
      <c r="AW189" s="33">
        <v>86.765909288095742</v>
      </c>
      <c r="AX189" s="33">
        <v>1.5356502283112474</v>
      </c>
      <c r="AY189" s="33">
        <v>6.299521033140216E-3</v>
      </c>
      <c r="AZ189" s="33">
        <v>9.5568534503787976</v>
      </c>
      <c r="BA189" s="33">
        <v>27.510942305176048</v>
      </c>
      <c r="BB189" s="33">
        <v>4.6123503686153065</v>
      </c>
      <c r="BC189" s="33">
        <v>17.933667266234824</v>
      </c>
      <c r="BD189" s="33">
        <v>2.0051118162865151</v>
      </c>
      <c r="BE189" s="33">
        <v>0.46995581219943766</v>
      </c>
      <c r="BF189" s="33">
        <v>1.4071743205799054</v>
      </c>
      <c r="BG189" s="33">
        <v>0.12977675682870807</v>
      </c>
      <c r="BH189" s="33">
        <v>0.53602177657271488</v>
      </c>
      <c r="BI189" s="33">
        <v>7.0183578738821931E-2</v>
      </c>
      <c r="BJ189" s="33">
        <v>0.14686564419543024</v>
      </c>
      <c r="BK189" s="33">
        <v>1.5602666669609314E-2</v>
      </c>
      <c r="BL189" s="33">
        <v>7.6140541796616099E-2</v>
      </c>
      <c r="BM189" s="33">
        <v>1.0019006742851567E-2</v>
      </c>
      <c r="BN189" s="33" t="s">
        <v>884</v>
      </c>
      <c r="BO189" s="33">
        <v>3.0961681871080352E-2</v>
      </c>
      <c r="BP189" s="33">
        <v>3.7214018579512481E-2</v>
      </c>
      <c r="BQ189" s="34">
        <v>1.1161457454470227E-2</v>
      </c>
      <c r="BR189">
        <v>0.17962373124974462</v>
      </c>
      <c r="BS189">
        <v>1.1995808941775848E-3</v>
      </c>
      <c r="BT189">
        <v>5.4808808077133439E-2</v>
      </c>
      <c r="BU189">
        <v>19.532769449806992</v>
      </c>
      <c r="BV189">
        <v>31.690760958558002</v>
      </c>
      <c r="BW189">
        <v>2.6217080207798422</v>
      </c>
      <c r="BX189">
        <v>21.395615980050454</v>
      </c>
      <c r="BY189">
        <v>54.39554289759414</v>
      </c>
      <c r="BZ189">
        <v>11.001291505016617</v>
      </c>
      <c r="CA189">
        <v>6.5590824785847177</v>
      </c>
      <c r="CB189">
        <v>0.10972520795457777</v>
      </c>
      <c r="CC189">
        <v>0.17428982033804721</v>
      </c>
      <c r="CD189">
        <v>1.0370701806951776</v>
      </c>
      <c r="CE189">
        <v>0.91027765522249138</v>
      </c>
      <c r="CF189">
        <v>1.2497517958313178E-3</v>
      </c>
      <c r="CG189">
        <v>2.5869207829169369E-3</v>
      </c>
      <c r="CH189">
        <v>2.8702147812337364E-3</v>
      </c>
      <c r="CI189">
        <v>1.8061029861076825E-3</v>
      </c>
      <c r="CJ189">
        <v>1.7223887480094925E-3</v>
      </c>
      <c r="CK189">
        <v>1.5327292229766426E-2</v>
      </c>
      <c r="CL189">
        <v>2.9433450549173211E-3</v>
      </c>
      <c r="CM189">
        <v>3.8897748453780396E-3</v>
      </c>
      <c r="CN189">
        <v>1.3150455008397111E-2</v>
      </c>
      <c r="CO189">
        <v>1.2526224676117827E-3</v>
      </c>
      <c r="CP189">
        <v>8.2558086786485262E-3</v>
      </c>
      <c r="CQ189">
        <v>1.6758604173824599E-3</v>
      </c>
      <c r="CR189">
        <v>7.7112146086034793E-3</v>
      </c>
      <c r="CS189">
        <v>1.2635032365553771E-3</v>
      </c>
      <c r="CT189">
        <v>1.1580974988808307E-2</v>
      </c>
      <c r="CU189">
        <v>1.7672454806665671E-3</v>
      </c>
      <c r="CV189">
        <v>8.9378839353887515E-3</v>
      </c>
      <c r="CW189">
        <v>5.8960963867530939E-3</v>
      </c>
      <c r="CX189">
        <v>1.8075055140405157E-3</v>
      </c>
      <c r="CY189">
        <v>2.3220719604101917E-3</v>
      </c>
    </row>
    <row r="190" spans="1:103" x14ac:dyDescent="0.25">
      <c r="A190" s="37" t="s">
        <v>881</v>
      </c>
      <c r="B190">
        <v>878.33689784926844</v>
      </c>
      <c r="C190">
        <v>50.406949479429166</v>
      </c>
      <c r="D190" t="s">
        <v>882</v>
      </c>
      <c r="E190" t="s">
        <v>883</v>
      </c>
      <c r="F190">
        <v>169.68681454263731</v>
      </c>
      <c r="G190">
        <v>222055.91217174841</v>
      </c>
      <c r="H190">
        <v>243.21551243559966</v>
      </c>
      <c r="I190">
        <v>275.49607327043202</v>
      </c>
      <c r="J190">
        <v>400442.65335235378</v>
      </c>
      <c r="K190">
        <v>383015.88934664085</v>
      </c>
      <c r="L190">
        <v>8.4242155512276486</v>
      </c>
      <c r="M190">
        <v>55.339999426065155</v>
      </c>
      <c r="N190">
        <v>43.353454115518005</v>
      </c>
      <c r="O190">
        <v>7771.9263041371159</v>
      </c>
      <c r="P190">
        <v>121.29497152320842</v>
      </c>
      <c r="Q190">
        <v>9.3124895859517526E-2</v>
      </c>
      <c r="R190">
        <v>766.04273384252144</v>
      </c>
      <c r="S190">
        <v>2132.1251491813596</v>
      </c>
      <c r="T190">
        <v>276.73887402815893</v>
      </c>
      <c r="U190">
        <v>1176.7719856912136</v>
      </c>
      <c r="V190">
        <v>169.94210085160663</v>
      </c>
      <c r="W190">
        <v>41.824162297084897</v>
      </c>
      <c r="X190">
        <v>109.97416413985489</v>
      </c>
      <c r="Y190">
        <v>9.8167597418641055</v>
      </c>
      <c r="Z190">
        <v>41.080391927025246</v>
      </c>
      <c r="AA190">
        <v>5.0342117209084423</v>
      </c>
      <c r="AB190">
        <v>9.9804205127736765</v>
      </c>
      <c r="AC190">
        <v>0.80249976297074599</v>
      </c>
      <c r="AD190">
        <v>3.7275294069683391</v>
      </c>
      <c r="AE190">
        <v>0.38629219530484171</v>
      </c>
      <c r="AF190" t="s">
        <v>884</v>
      </c>
      <c r="AG190">
        <v>1.3312066724536007</v>
      </c>
      <c r="AH190">
        <v>2.0645400197635015</v>
      </c>
      <c r="AI190">
        <v>0.3862827001547634</v>
      </c>
    </row>
  </sheetData>
  <phoneticPr fontId="8" type="noConversion"/>
  <conditionalFormatting sqref="C2:C190">
    <cfRule type="cellIs" dxfId="6" priority="3" operator="greaterThan">
      <formula>5000</formula>
    </cfRule>
    <cfRule type="cellIs" dxfId="5" priority="7" operator="greaterThan">
      <formula>10000</formula>
    </cfRule>
  </conditionalFormatting>
  <conditionalFormatting sqref="G2:G190">
    <cfRule type="cellIs" dxfId="4" priority="4" operator="lessThan">
      <formula>150000</formula>
    </cfRule>
    <cfRule type="cellIs" dxfId="3" priority="6" operator="lessThan">
      <formula>20000</formula>
    </cfRule>
  </conditionalFormatting>
  <conditionalFormatting sqref="M2:M190">
    <cfRule type="cellIs" dxfId="2" priority="5" operator="greaterThan">
      <formula>500</formula>
    </cfRule>
  </conditionalFormatting>
  <conditionalFormatting sqref="N2:N190">
    <cfRule type="cellIs" dxfId="1" priority="2" operator="greaterThan">
      <formula>3000</formula>
    </cfRule>
  </conditionalFormatting>
  <conditionalFormatting sqref="AI2:AI49 AI86:AI190 AI73:AI84 AI55:AI71 AI51:AI53">
    <cfRule type="cellIs" dxfId="0" priority="1" operator="greaterThan">
      <formula>10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0. Information</vt:lpstr>
      <vt:lpstr>1. Results</vt:lpstr>
      <vt:lpstr>2. EPMA analytical settings</vt:lpstr>
      <vt:lpstr>3. EPMA standards</vt:lpstr>
      <vt:lpstr>4. EPMA results</vt:lpstr>
      <vt:lpstr>5.LA-ICP-MS analytical settings</vt:lpstr>
      <vt:lpstr>6. LA-ICP-MS standards</vt:lpstr>
      <vt:lpstr>7. LA-ICP-MS results</vt:lpstr>
    </vt:vector>
  </TitlesOfParts>
  <Company>University of Helsinki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Seppo Karvinen</dc:creator>
  <cp:lastModifiedBy>Karvinen, Seppo I</cp:lastModifiedBy>
  <dcterms:created xsi:type="dcterms:W3CDTF">2023-09-08T11:42:25Z</dcterms:created>
  <dcterms:modified xsi:type="dcterms:W3CDTF">2024-03-20T09:29:43Z</dcterms:modified>
</cp:coreProperties>
</file>